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RCOMMS\WEB &amp; DIGITAL\Campaigns\Disability Hate Crime\2022\"/>
    </mc:Choice>
  </mc:AlternateContent>
  <bookViews>
    <workbookView xWindow="-120" yWindow="-120" windowWidth="29040" windowHeight="15840"/>
  </bookViews>
  <sheets>
    <sheet name="Data sheet - all responses" sheetId="1" r:id="rId1"/>
    <sheet name="Notes"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4" i="1" l="1"/>
  <c r="T54" i="1"/>
  <c r="R54" i="1"/>
  <c r="Q54" i="1"/>
  <c r="O54" i="1"/>
  <c r="N54" i="1"/>
  <c r="L54" i="1"/>
  <c r="K54" i="1"/>
  <c r="I54" i="1"/>
  <c r="H54" i="1"/>
  <c r="F54" i="1"/>
  <c r="E54" i="1"/>
  <c r="C54" i="1"/>
  <c r="B54" i="1"/>
  <c r="U82" i="1"/>
  <c r="T82" i="1"/>
  <c r="U81" i="1"/>
  <c r="T81" i="1"/>
  <c r="R82" i="1"/>
  <c r="Q82" i="1"/>
  <c r="R81" i="1"/>
  <c r="Q81" i="1"/>
  <c r="O82" i="1"/>
  <c r="N82" i="1"/>
  <c r="O81" i="1"/>
  <c r="N81" i="1"/>
  <c r="L82" i="1"/>
  <c r="K82" i="1"/>
  <c r="L81" i="1"/>
  <c r="K81" i="1"/>
  <c r="I82" i="1"/>
  <c r="H82" i="1"/>
  <c r="I81" i="1"/>
  <c r="H81" i="1"/>
  <c r="F82" i="1"/>
  <c r="E82" i="1"/>
  <c r="F81" i="1"/>
  <c r="E81" i="1"/>
  <c r="C81" i="1"/>
  <c r="B81" i="1"/>
  <c r="C82" i="1"/>
  <c r="B82" i="1"/>
  <c r="P43" i="1"/>
  <c r="M43" i="1"/>
  <c r="J43" i="1"/>
  <c r="G43" i="1"/>
  <c r="D43" i="1"/>
  <c r="E85" i="1"/>
  <c r="F85" i="1"/>
  <c r="G85" i="1"/>
  <c r="H85" i="1"/>
  <c r="I85" i="1"/>
  <c r="J85" i="1"/>
  <c r="K85" i="1"/>
  <c r="L85" i="1"/>
  <c r="M85" i="1"/>
  <c r="N85" i="1"/>
  <c r="O85" i="1"/>
  <c r="P85" i="1"/>
  <c r="Q85" i="1"/>
  <c r="R85" i="1"/>
  <c r="S85" i="1"/>
  <c r="T85" i="1"/>
  <c r="U85" i="1"/>
  <c r="V85" i="1"/>
  <c r="C85" i="1"/>
  <c r="B85" i="1"/>
  <c r="D85" i="1" s="1"/>
  <c r="V82" i="1"/>
  <c r="V83" i="1"/>
  <c r="V81" i="1"/>
  <c r="S81" i="1"/>
  <c r="P82" i="1"/>
  <c r="P81" i="1"/>
  <c r="M82" i="1"/>
  <c r="M81" i="1"/>
  <c r="J82" i="1"/>
  <c r="J83" i="1"/>
  <c r="J81" i="1"/>
  <c r="G82" i="1"/>
  <c r="G81" i="1"/>
  <c r="D82" i="1"/>
  <c r="D83" i="1"/>
  <c r="D84" i="1"/>
  <c r="D81" i="1"/>
  <c r="V57" i="1"/>
  <c r="V49" i="1"/>
  <c r="P40" i="1"/>
  <c r="P30" i="1"/>
  <c r="D54" i="1" l="1"/>
  <c r="G54" i="1"/>
  <c r="J54" i="1"/>
  <c r="M54" i="1"/>
  <c r="P54" i="1"/>
  <c r="S54" i="1"/>
  <c r="V54" i="1"/>
  <c r="P19" i="1"/>
  <c r="S13" i="1"/>
  <c r="P13" i="1"/>
  <c r="P5" i="1"/>
  <c r="P10" i="1"/>
  <c r="P11" i="1"/>
  <c r="P12" i="1"/>
  <c r="P18" i="1"/>
  <c r="P21" i="1"/>
  <c r="P23" i="1"/>
  <c r="P24" i="1"/>
  <c r="P26" i="1"/>
  <c r="P27" i="1"/>
  <c r="P28" i="1"/>
  <c r="P31" i="1"/>
  <c r="P32" i="1"/>
  <c r="P33" i="1"/>
  <c r="P44" i="1"/>
  <c r="P45" i="1"/>
  <c r="P46" i="1"/>
  <c r="P4" i="1"/>
  <c r="D57" i="1"/>
  <c r="M37" i="1"/>
  <c r="M38" i="1"/>
  <c r="M39" i="1"/>
  <c r="M40" i="1"/>
  <c r="M42" i="1"/>
  <c r="M44" i="1"/>
  <c r="M45" i="1"/>
  <c r="M46" i="1"/>
  <c r="M21" i="1"/>
  <c r="M22" i="1"/>
  <c r="M23" i="1"/>
  <c r="M24" i="1"/>
  <c r="M25" i="1"/>
  <c r="M26" i="1"/>
  <c r="M28" i="1"/>
  <c r="M29" i="1"/>
  <c r="M30" i="1"/>
  <c r="M31" i="1"/>
  <c r="M32" i="1"/>
  <c r="M33" i="1"/>
  <c r="M5" i="1"/>
  <c r="M6" i="1"/>
  <c r="M9" i="1"/>
  <c r="M10" i="1"/>
  <c r="M11" i="1"/>
  <c r="M12" i="1"/>
  <c r="M13" i="1"/>
  <c r="M15" i="1"/>
  <c r="M16" i="1"/>
  <c r="M18" i="1"/>
  <c r="M19" i="1"/>
  <c r="M4" i="1"/>
  <c r="J4" i="1"/>
  <c r="D4" i="1"/>
  <c r="J45" i="1"/>
  <c r="D45" i="1"/>
  <c r="J6" i="1"/>
  <c r="J9" i="1"/>
  <c r="J10" i="1"/>
  <c r="J11" i="1"/>
  <c r="J12" i="1"/>
  <c r="J13" i="1"/>
  <c r="J15" i="1"/>
  <c r="J16" i="1"/>
  <c r="J18" i="1"/>
  <c r="J19" i="1"/>
  <c r="J21" i="1"/>
  <c r="J22" i="1"/>
  <c r="J23" i="1"/>
  <c r="J24" i="1"/>
  <c r="J25" i="1"/>
  <c r="J26" i="1"/>
  <c r="J28" i="1"/>
  <c r="J29" i="1"/>
  <c r="J30" i="1"/>
  <c r="J31" i="1"/>
  <c r="J32" i="1"/>
  <c r="J33" i="1"/>
  <c r="J37" i="1"/>
  <c r="J38" i="1"/>
  <c r="J39" i="1"/>
  <c r="J40" i="1"/>
  <c r="J42" i="1"/>
  <c r="J44" i="1"/>
  <c r="J46" i="1"/>
  <c r="J5" i="1"/>
  <c r="G9" i="1"/>
  <c r="G10" i="1"/>
  <c r="G13" i="1"/>
  <c r="G18" i="1"/>
  <c r="G19" i="1"/>
  <c r="G22" i="1"/>
  <c r="G23" i="1"/>
  <c r="G24" i="1"/>
  <c r="G25" i="1"/>
  <c r="G26" i="1"/>
  <c r="G28" i="1"/>
  <c r="G31" i="1"/>
  <c r="G32" i="1"/>
  <c r="G33" i="1"/>
  <c r="G34" i="1"/>
  <c r="G39" i="1"/>
  <c r="G42" i="1"/>
  <c r="G46" i="1"/>
  <c r="G6" i="1"/>
  <c r="O47" i="1"/>
  <c r="D24" i="1"/>
  <c r="D34" i="1"/>
  <c r="D44" i="1"/>
  <c r="D15" i="1"/>
  <c r="D16" i="1"/>
  <c r="D18" i="1"/>
  <c r="D19" i="1"/>
  <c r="D21" i="1"/>
  <c r="D22" i="1"/>
  <c r="D23" i="1"/>
  <c r="D25" i="1"/>
  <c r="D26" i="1"/>
  <c r="D27" i="1"/>
  <c r="D28" i="1"/>
  <c r="D29" i="1"/>
  <c r="D30" i="1"/>
  <c r="D31" i="1"/>
  <c r="D32" i="1"/>
  <c r="D33" i="1"/>
  <c r="D37" i="1"/>
  <c r="D38" i="1"/>
  <c r="D39" i="1"/>
  <c r="D40" i="1"/>
  <c r="D42" i="1"/>
  <c r="D46" i="1"/>
  <c r="D6" i="1"/>
  <c r="D9" i="1"/>
  <c r="D10" i="1"/>
  <c r="D11" i="1"/>
  <c r="D12" i="1"/>
  <c r="D13" i="1"/>
  <c r="D5" i="1"/>
  <c r="U47" i="1"/>
  <c r="T47" i="1"/>
  <c r="R47" i="1"/>
  <c r="Q47" i="1"/>
  <c r="N47" i="1"/>
  <c r="L47" i="1"/>
  <c r="K47" i="1"/>
  <c r="I47" i="1"/>
  <c r="H47" i="1"/>
  <c r="F47" i="1"/>
  <c r="E47" i="1"/>
  <c r="C47" i="1"/>
  <c r="B47" i="1"/>
  <c r="G47" i="1" l="1"/>
  <c r="V47" i="1"/>
  <c r="S47" i="1"/>
  <c r="P47" i="1"/>
  <c r="J47" i="1"/>
  <c r="M47" i="1"/>
  <c r="D47" i="1"/>
</calcChain>
</file>

<file path=xl/sharedStrings.xml><?xml version="1.0" encoding="utf-8"?>
<sst xmlns="http://schemas.openxmlformats.org/spreadsheetml/2006/main" count="1202" uniqueCount="115">
  <si>
    <t>DISABILITY HATE CRIME FULL DATA SET</t>
  </si>
  <si>
    <t>TOTAL CRIMES</t>
  </si>
  <si>
    <t>REPEAT OFFENDERS</t>
  </si>
  <si>
    <t>VIOLENCE</t>
  </si>
  <si>
    <t>ONLINE CRIMES</t>
  </si>
  <si>
    <t>CPS REFERRALS</t>
  </si>
  <si>
    <t>ONLINE CRIMES &gt; CPS REF</t>
  </si>
  <si>
    <t>INTERSECTIONAL CRIMES</t>
  </si>
  <si>
    <t>NO CHARGE OUTCOME- No suspect identified/unsolved</t>
  </si>
  <si>
    <t>NO CHARGE OUTCOME- Evidential difficulties (suspect identified victim supports)</t>
  </si>
  <si>
    <t>NO CHARGE OUTCOME - Evidential difficulties (Suspect identified victim does not support action)</t>
  </si>
  <si>
    <t>ANY SPECIALIST DISABILITY LIASION OFFICER</t>
  </si>
  <si>
    <t>WOMEN VICTIMS</t>
  </si>
  <si>
    <t>Under 18</t>
  </si>
  <si>
    <t>18 to 24</t>
  </si>
  <si>
    <t>25 to 34</t>
  </si>
  <si>
    <t>35 to 44</t>
  </si>
  <si>
    <t>45 to 54</t>
  </si>
  <si>
    <t>55 to 64</t>
  </si>
  <si>
    <t>65 to 74</t>
  </si>
  <si>
    <t>75+</t>
  </si>
  <si>
    <t>No age recorded</t>
  </si>
  <si>
    <t>POLICE FORCE</t>
  </si>
  <si>
    <t>20/21</t>
  </si>
  <si>
    <t>21/22</t>
  </si>
  <si>
    <t>% diff</t>
  </si>
  <si>
    <t>Avon and Somerset Constabulary</t>
  </si>
  <si>
    <t>unv.</t>
  </si>
  <si>
    <t>N/A</t>
  </si>
  <si>
    <t>Bedfordshire Police</t>
  </si>
  <si>
    <t> </t>
  </si>
  <si>
    <t>Cambridgeshire Constabulary</t>
  </si>
  <si>
    <t>No</t>
  </si>
  <si>
    <t>Cheshire Constabulary</t>
  </si>
  <si>
    <t>City of London Police</t>
  </si>
  <si>
    <t>Cleveland Police</t>
  </si>
  <si>
    <t>Cumbria Constabulary</t>
  </si>
  <si>
    <t>Derbyshire Constabulary</t>
  </si>
  <si>
    <t>Devon &amp; Cornwall Police</t>
  </si>
  <si>
    <t>Dorset Police</t>
  </si>
  <si>
    <t>Durham Constabulary</t>
  </si>
  <si>
    <t>Dyfed-Powys Police</t>
  </si>
  <si>
    <t xml:space="preserve">No </t>
  </si>
  <si>
    <t>Essex Police </t>
  </si>
  <si>
    <t>Gloucestershire Constabulary </t>
  </si>
  <si>
    <t>Greater Manchester Police</t>
  </si>
  <si>
    <t>Gwent Police</t>
  </si>
  <si>
    <t>Hampshire Constabulary</t>
  </si>
  <si>
    <t>Hertfordshire Constabulary </t>
  </si>
  <si>
    <t>Humberside Police </t>
  </si>
  <si>
    <t xml:space="preserve">Kent Police </t>
  </si>
  <si>
    <t>Lancashire Police</t>
  </si>
  <si>
    <t>Leicestershire Police </t>
  </si>
  <si>
    <t xml:space="preserve">Lincolnshire </t>
  </si>
  <si>
    <t>Merseyside Police </t>
  </si>
  <si>
    <t>Metropolitan Police Service </t>
  </si>
  <si>
    <t>Norfolk Constabulary </t>
  </si>
  <si>
    <t>North Wales Police</t>
  </si>
  <si>
    <t xml:space="preserve">North Yorkshire </t>
  </si>
  <si>
    <t>Northamptonshire Police </t>
  </si>
  <si>
    <t>Northumbria Police </t>
  </si>
  <si>
    <t>Nottinghamshire Police </t>
  </si>
  <si>
    <t>South Yorkshire Police </t>
  </si>
  <si>
    <t>South Wales Police</t>
  </si>
  <si>
    <t>73.3%%</t>
  </si>
  <si>
    <t>Staffordshire Police </t>
  </si>
  <si>
    <t>Suffolk Constabulary </t>
  </si>
  <si>
    <t>Surrey Police </t>
  </si>
  <si>
    <t>Sussex Police </t>
  </si>
  <si>
    <t xml:space="preserve">Thames Valley Police </t>
  </si>
  <si>
    <t>Warwickshire Police </t>
  </si>
  <si>
    <t xml:space="preserve">West Mercia Police </t>
  </si>
  <si>
    <t>West Midlands Police </t>
  </si>
  <si>
    <t>West Yorkshire Police </t>
  </si>
  <si>
    <t>Wiltshire Police</t>
  </si>
  <si>
    <t>TOTALS AND OVERALL % CHANGE - E&amp;W</t>
  </si>
  <si>
    <t>Police Scotland</t>
  </si>
  <si>
    <t>Police Service of Northern Ireland</t>
  </si>
  <si>
    <t>TOTALS AND OVERALL % CHANGE - UK</t>
  </si>
  <si>
    <t>Below not included in UK or other totals</t>
  </si>
  <si>
    <t>British Transport Police</t>
  </si>
  <si>
    <t>Key to abbreviations</t>
  </si>
  <si>
    <t>Data unavailable or removed from study. Key reasons for this include: refusal of whole FOI request or portion of FOI request; data responses being incomplete or inconsistent; data deemed unclear or unreliable which could not be clarified by 31 August 2022.</t>
  </si>
  <si>
    <t>Data finding/record not applicable due to remit of police force (British Transport Police). Also indicates percentage change not obtainable due to missing data where this was not rectified by 31 August 2022.</t>
  </si>
  <si>
    <t>Notes on percentage change</t>
  </si>
  <si>
    <t>For reported numbers below 100</t>
  </si>
  <si>
    <t>Please note we have included percentage changes where reported numbers were less than 100 for ease of reading. This can result in larger percentage changes than is typical.</t>
  </si>
  <si>
    <t>Where number increases from zero in 2020/21 to number above zero in 2021/22</t>
  </si>
  <si>
    <t>Where a reported number has increased from a base level of 0 to a number higher than 0 (for example, from 0 in 2020/21 to 5 2021/22) this inrease has been expressed as 100.0% for ease of reading. Please note that this percentage has been written manually.</t>
  </si>
  <si>
    <t>Where number remains zero in 2020/21 and 2021/22</t>
  </si>
  <si>
    <t>Where reported numbers are zero for both 2020/21 and 2021/22, the percentage change has been expressed as 0.0% for ease of reading. Please not that this percentage has been written manually.</t>
  </si>
  <si>
    <t>APPENDIX: UK TOTALS BY COUNTRY (NB: EXCLUDING BRITISH TRANSPORT POLICE)</t>
  </si>
  <si>
    <t>COUNTRY</t>
  </si>
  <si>
    <t>England</t>
  </si>
  <si>
    <t>Wales</t>
  </si>
  <si>
    <t>Scotland</t>
  </si>
  <si>
    <t>Northern Ireland</t>
  </si>
  <si>
    <t>General note</t>
  </si>
  <si>
    <t>Availability of data by question and police force</t>
  </si>
  <si>
    <t>(1) Total disability hate crimes in 2020/21 and 2021/22, broken down by year [Columns B, C, D]: Data available for 39 of 46 police forces
(2) Total disability hate crimes in 2020/21 and 2021/22 committed by a repeat offender of disability hate crime(s), broken down by year [columns E, F, G]: Data available for 26 of 46 police forces
(3) Total disability hate crimes in 2020/21 and 2021/22 involving violence, broken down by year [Columns H, I, J]: Data available for 35 of 46 police forces
(4) Total disability hate crimes in 2020/21 and 2021/22 reported as taking place online [Columns K, L, M]: Data available for 36 of 46 police forces
(5) Total disability hate crimes in 2020/21 and 2021/22, which resulted in a CPS Referral  [Columns N, O, P]: Data available for 29 of 46 police forces
(6) Total disability hate crimes in 2020/21 and 2021/22 reported as taking place online, which resulted in a CPS Referral  [Columns Q, R, S]: Data available for 25 of 46 police forces
(7) Total disability hate crimes in 2020/21 and 2021/22 reported as having an intersectional element, ie. disability hate crimes additionally motivated by other protected characteristics such as race, gender, sexual orientation, religion [Columns T, U, V]: Data available for 39 of 46 police forces</t>
  </si>
  <si>
    <t>Specific notes on data received from police forces</t>
  </si>
  <si>
    <t xml:space="preserve">
Avon and Somerset: A higher number of overall disability hate crime reports was supplied in response to an FOI request by United Response; the lower figure, supplied to Leonard Cheshire, is used here.
City of London Police: Data for numbers of disability hate crimes involving violence and involving repeat offenders were supplied, by not separated by financial year, and so are not used here.
Derbyshire Constabulary: A different number of disability hate crime reports was supplied to Leonard Cheshire’s subsequent FOI request concerning intersectional crimes. The figure provided in response to Leonard Cheshire's first FOI request is used here. 
Norfolk Constabulary: As above for Derbyshire.
Police Scotland: numbers for both ‘reported’ and ‘detected’ disability hate crimes were provided in response to Leonard Cheshire’s FOI request; the ‘detected’ numbers were used here. Numbers of reports involving repeat offenders were provided, but not separated by year, and so were excluded.
Police Service of Northern Ireland: numbers for both ‘reported’ and ‘detected’ disability hate crimes were provided as with Police Scotland; ‘detected’ numbers were used. 			</t>
  </si>
  <si>
    <t>CPS REF/CHARGE</t>
  </si>
  <si>
    <t>Question 1</t>
  </si>
  <si>
    <t>Question 2</t>
  </si>
  <si>
    <t>Question 3</t>
  </si>
  <si>
    <t>Question 4</t>
  </si>
  <si>
    <t>Question 5</t>
  </si>
  <si>
    <t>Question 6</t>
  </si>
  <si>
    <t>Question 7</t>
  </si>
  <si>
    <t>Question 8</t>
  </si>
  <si>
    <t>Question 9</t>
  </si>
  <si>
    <t>Question 10</t>
  </si>
  <si>
    <t>Question 11</t>
  </si>
  <si>
    <t xml:space="preserve">
Data in these tables from drawn from 44 of the 46 police forces approached. 43 of these responded wholly or partially to our FOI questions, and 1 had made some useable data available publicly which is reflected in the table. 
These figures were gathered between the submission of the initial FOI requests on 6 May 2022 and the cut-off date for data to be reflected in our reporting, which was 19 August 2022.
Please note, Leonard Cheshire submitted two separate FOI requests. The first request covered Questions 1-6. The second covered Question 7. A third FOI request was submitted by United Response which covered questions 8 to 11.
3 police forces did not supply any data by 19 August 2022 and as such no data from these police forces is reflected.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</si>
</sst>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b/>
      <sz val="11"/>
      <name val="Calibri"/>
      <family val="2"/>
      <scheme val="minor"/>
    </font>
    <font>
      <sz val="11"/>
      <color rgb="FFFFFFFF"/>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color rgb="FF000000"/>
      <name val="Calibri"/>
    </font>
    <font>
      <sz val="12"/>
      <color theme="1"/>
      <name val="Calibri"/>
      <family val="2"/>
      <scheme val="minor"/>
    </font>
    <font>
      <sz val="14"/>
      <color theme="1"/>
      <name val="Calibri"/>
      <family val="2"/>
      <scheme val="minor"/>
    </font>
    <font>
      <b/>
      <sz val="14"/>
      <color theme="1"/>
      <name val="Calibri"/>
      <family val="2"/>
      <scheme val="minor"/>
    </font>
    <font>
      <b/>
      <sz val="11"/>
      <color rgb="FFFFFFFF"/>
      <name val="Calibri"/>
      <family val="2"/>
    </font>
    <font>
      <sz val="11"/>
      <color rgb="FFFFFFFF"/>
      <name val="Calibri"/>
      <family val="2"/>
    </font>
    <font>
      <b/>
      <sz val="11"/>
      <color rgb="FF000000"/>
      <name val="Calibri"/>
      <family val="2"/>
    </font>
    <font>
      <sz val="11"/>
      <color rgb="FF000000"/>
      <name val="Calibri"/>
      <family val="2"/>
    </font>
  </fonts>
  <fills count="28">
    <fill>
      <patternFill patternType="none"/>
    </fill>
    <fill>
      <patternFill patternType="gray125"/>
    </fill>
    <fill>
      <patternFill patternType="solid">
        <fgColor theme="0" tint="-0.49998474074526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000000"/>
        <bgColor indexed="64"/>
      </patternFill>
    </fill>
    <fill>
      <patternFill patternType="solid">
        <fgColor rgb="FF2F75B5"/>
        <bgColor rgb="FF000000"/>
      </patternFill>
    </fill>
    <fill>
      <patternFill patternType="solid">
        <fgColor rgb="FF548235"/>
        <bgColor rgb="FF000000"/>
      </patternFill>
    </fill>
    <fill>
      <patternFill patternType="solid">
        <fgColor rgb="FF808080"/>
        <bgColor rgb="FF000000"/>
      </patternFill>
    </fill>
    <fill>
      <patternFill patternType="solid">
        <fgColor rgb="FFC65911"/>
        <bgColor rgb="FF000000"/>
      </patternFill>
    </fill>
    <fill>
      <patternFill patternType="solid">
        <fgColor rgb="FF9BC2E6"/>
        <bgColor rgb="FF000000"/>
      </patternFill>
    </fill>
    <fill>
      <patternFill patternType="solid">
        <fgColor rgb="FF70AD47"/>
        <bgColor rgb="FF000000"/>
      </patternFill>
    </fill>
    <fill>
      <patternFill patternType="solid">
        <fgColor rgb="FFA6A6A6"/>
        <bgColor rgb="FF000000"/>
      </patternFill>
    </fill>
    <fill>
      <patternFill patternType="solid">
        <fgColor rgb="FFF4B084"/>
        <bgColor rgb="FF000000"/>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indexed="64"/>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top style="thin">
        <color indexed="64"/>
      </top>
      <bottom/>
      <diagonal/>
    </border>
  </borders>
  <cellStyleXfs count="3">
    <xf numFmtId="0" fontId="0" fillId="0" borderId="0"/>
    <xf numFmtId="0" fontId="3" fillId="12" borderId="0" applyNumberFormat="0" applyBorder="0" applyAlignment="0" applyProtection="0"/>
    <xf numFmtId="0" fontId="4" fillId="13" borderId="0" applyNumberFormat="0" applyBorder="0" applyAlignment="0" applyProtection="0"/>
  </cellStyleXfs>
  <cellXfs count="210">
    <xf numFmtId="0" fontId="0" fillId="0" borderId="0" xfId="0"/>
    <xf numFmtId="0" fontId="0" fillId="2" borderId="0" xfId="0" applyFill="1"/>
    <xf numFmtId="0" fontId="1" fillId="2" borderId="0" xfId="0" applyFont="1" applyFill="1" applyAlignment="1">
      <alignment horizontal="center"/>
    </xf>
    <xf numFmtId="0" fontId="0" fillId="3" borderId="0" xfId="0" applyFill="1"/>
    <xf numFmtId="0" fontId="1" fillId="3" borderId="0" xfId="0" applyFont="1" applyFill="1"/>
    <xf numFmtId="0" fontId="1" fillId="4" borderId="0" xfId="0" applyFont="1" applyFill="1"/>
    <xf numFmtId="0" fontId="1" fillId="4" borderId="0" xfId="0" applyFont="1" applyFill="1" applyAlignment="1">
      <alignment horizontal="center"/>
    </xf>
    <xf numFmtId="0" fontId="0" fillId="5" borderId="0" xfId="0" applyFill="1"/>
    <xf numFmtId="0" fontId="2" fillId="6" borderId="1" xfId="0" applyFont="1" applyFill="1" applyBorder="1" applyAlignment="1">
      <alignment horizontal="center" vertical="center"/>
    </xf>
    <xf numFmtId="0" fontId="2" fillId="0" borderId="1" xfId="0" applyFont="1" applyBorder="1" applyAlignment="1">
      <alignment wrapText="1"/>
    </xf>
    <xf numFmtId="0" fontId="2" fillId="0" borderId="0" xfId="0" applyFont="1"/>
    <xf numFmtId="0" fontId="1" fillId="11" borderId="0" xfId="0" applyFont="1" applyFill="1" applyAlignment="1">
      <alignment horizontal="center"/>
    </xf>
    <xf numFmtId="0" fontId="1" fillId="5" borderId="0" xfId="0" applyFont="1" applyFill="1" applyAlignment="1">
      <alignment horizontal="center"/>
    </xf>
    <xf numFmtId="0" fontId="0" fillId="15" borderId="0" xfId="0" applyFill="1"/>
    <xf numFmtId="0" fontId="1" fillId="15" borderId="0" xfId="0" applyFont="1" applyFill="1" applyAlignment="1">
      <alignment horizontal="center"/>
    </xf>
    <xf numFmtId="0" fontId="0" fillId="2" borderId="2" xfId="0" applyFill="1" applyBorder="1"/>
    <xf numFmtId="0" fontId="0" fillId="15" borderId="2" xfId="0" applyFill="1" applyBorder="1"/>
    <xf numFmtId="0" fontId="2" fillId="16" borderId="1" xfId="0" applyFont="1" applyFill="1" applyBorder="1" applyAlignment="1">
      <alignment horizontal="center" vertical="center" wrapText="1"/>
    </xf>
    <xf numFmtId="0" fontId="6" fillId="11" borderId="0" xfId="0" applyFont="1" applyFill="1"/>
    <xf numFmtId="0" fontId="7" fillId="11" borderId="0" xfId="0" applyFont="1" applyFill="1" applyAlignment="1">
      <alignment horizontal="center"/>
    </xf>
    <xf numFmtId="0" fontId="6" fillId="0" borderId="0" xfId="0" applyFont="1"/>
    <xf numFmtId="0" fontId="8" fillId="5" borderId="0" xfId="0" applyFont="1" applyFill="1"/>
    <xf numFmtId="0" fontId="8" fillId="0" borderId="0" xfId="0" applyFont="1"/>
    <xf numFmtId="0" fontId="2" fillId="7" borderId="3"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7" fillId="17" borderId="3" xfId="0" applyFont="1" applyFill="1" applyBorder="1" applyAlignment="1">
      <alignment horizontal="center" vertical="center" wrapText="1"/>
    </xf>
    <xf numFmtId="164" fontId="8" fillId="0" borderId="1" xfId="2" applyNumberFormat="1" applyFont="1" applyFill="1" applyBorder="1" applyAlignment="1">
      <alignment horizontal="center"/>
    </xf>
    <xf numFmtId="164" fontId="8" fillId="0" borderId="1" xfId="0" applyNumberFormat="1" applyFont="1" applyBorder="1" applyAlignment="1">
      <alignment horizontal="center"/>
    </xf>
    <xf numFmtId="0" fontId="8" fillId="0" borderId="1" xfId="2" applyNumberFormat="1" applyFont="1" applyFill="1" applyBorder="1" applyAlignment="1">
      <alignment horizontal="center"/>
    </xf>
    <xf numFmtId="0" fontId="5" fillId="0" borderId="1" xfId="0" applyFont="1" applyBorder="1"/>
    <xf numFmtId="0" fontId="8" fillId="0" borderId="4" xfId="0" applyFont="1" applyBorder="1" applyAlignment="1">
      <alignment horizontal="center"/>
    </xf>
    <xf numFmtId="164" fontId="8" fillId="0" borderId="7" xfId="0" applyNumberFormat="1" applyFont="1" applyBorder="1" applyAlignment="1">
      <alignment horizontal="center"/>
    </xf>
    <xf numFmtId="0" fontId="2" fillId="9" borderId="17" xfId="0" applyFont="1" applyFill="1" applyBorder="1"/>
    <xf numFmtId="0" fontId="2" fillId="0" borderId="18" xfId="0" applyFont="1" applyBorder="1" applyAlignment="1">
      <alignment horizontal="center"/>
    </xf>
    <xf numFmtId="164" fontId="9" fillId="0" borderId="18" xfId="0" applyNumberFormat="1" applyFont="1" applyBorder="1" applyAlignment="1">
      <alignment horizontal="center"/>
    </xf>
    <xf numFmtId="164" fontId="9" fillId="0" borderId="20" xfId="0" applyNumberFormat="1" applyFont="1" applyBorder="1" applyAlignment="1">
      <alignment horizontal="center"/>
    </xf>
    <xf numFmtId="164" fontId="10" fillId="0" borderId="7" xfId="0" applyNumberFormat="1" applyFont="1" applyBorder="1" applyAlignment="1">
      <alignment horizontal="center"/>
    </xf>
    <xf numFmtId="0" fontId="0" fillId="0" borderId="4" xfId="0" applyBorder="1" applyAlignment="1">
      <alignment horizontal="center"/>
    </xf>
    <xf numFmtId="164" fontId="8" fillId="0" borderId="7" xfId="2" applyNumberFormat="1" applyFont="1" applyFill="1" applyBorder="1" applyAlignment="1">
      <alignment horizontal="center"/>
    </xf>
    <xf numFmtId="0" fontId="0" fillId="0" borderId="8" xfId="0" applyBorder="1" applyAlignment="1">
      <alignment horizontal="center"/>
    </xf>
    <xf numFmtId="0" fontId="8" fillId="0" borderId="4" xfId="1" applyNumberFormat="1" applyFont="1" applyFill="1" applyBorder="1" applyAlignment="1">
      <alignment horizontal="center"/>
    </xf>
    <xf numFmtId="0" fontId="10" fillId="0" borderId="4" xfId="0" applyFont="1" applyBorder="1" applyAlignment="1">
      <alignment horizontal="center"/>
    </xf>
    <xf numFmtId="0" fontId="0" fillId="0" borderId="7" xfId="0" applyBorder="1" applyAlignment="1">
      <alignment horizontal="center"/>
    </xf>
    <xf numFmtId="0" fontId="8" fillId="0" borderId="7" xfId="2" applyNumberFormat="1" applyFont="1" applyFill="1" applyBorder="1" applyAlignment="1">
      <alignment horizontal="center"/>
    </xf>
    <xf numFmtId="164" fontId="8" fillId="0" borderId="4" xfId="0" applyNumberFormat="1" applyFont="1" applyBorder="1" applyAlignment="1">
      <alignment horizontal="center"/>
    </xf>
    <xf numFmtId="0" fontId="10" fillId="0" borderId="7" xfId="0" applyFont="1" applyBorder="1" applyAlignment="1">
      <alignment horizontal="center"/>
    </xf>
    <xf numFmtId="0" fontId="0" fillId="0" borderId="1" xfId="0" applyBorder="1" applyAlignment="1">
      <alignment horizontal="center"/>
    </xf>
    <xf numFmtId="0" fontId="8" fillId="0" borderId="1" xfId="0" applyFont="1" applyBorder="1" applyAlignment="1">
      <alignment horizontal="center"/>
    </xf>
    <xf numFmtId="0" fontId="10" fillId="0" borderId="1" xfId="0" applyFont="1" applyBorder="1" applyAlignment="1">
      <alignment horizontal="center"/>
    </xf>
    <xf numFmtId="0" fontId="11" fillId="0" borderId="0" xfId="0" applyFont="1"/>
    <xf numFmtId="0" fontId="0" fillId="0" borderId="3" xfId="0" applyBorder="1" applyAlignment="1">
      <alignment horizontal="center"/>
    </xf>
    <xf numFmtId="164" fontId="0" fillId="0" borderId="8" xfId="0" applyNumberFormat="1" applyBorder="1" applyAlignment="1">
      <alignment horizontal="center"/>
    </xf>
    <xf numFmtId="0" fontId="5" fillId="0" borderId="1" xfId="0" applyFont="1" applyBorder="1" applyAlignment="1">
      <alignment wrapText="1"/>
    </xf>
    <xf numFmtId="0" fontId="10" fillId="0" borderId="1" xfId="2" applyNumberFormat="1" applyFont="1" applyFill="1" applyBorder="1" applyAlignment="1">
      <alignment horizontal="center"/>
    </xf>
    <xf numFmtId="0" fontId="5" fillId="0" borderId="0" xfId="0" applyFont="1"/>
    <xf numFmtId="0" fontId="10" fillId="0" borderId="0" xfId="0" applyFont="1"/>
    <xf numFmtId="0" fontId="5" fillId="0" borderId="5" xfId="0" applyFont="1" applyBorder="1" applyAlignment="1">
      <alignment wrapText="1"/>
    </xf>
    <xf numFmtId="0" fontId="5" fillId="0" borderId="3" xfId="0" applyFont="1" applyBorder="1"/>
    <xf numFmtId="165" fontId="8" fillId="0" borderId="1" xfId="2" applyNumberFormat="1" applyFont="1" applyFill="1" applyBorder="1" applyAlignment="1">
      <alignment horizontal="center"/>
    </xf>
    <xf numFmtId="164" fontId="10" fillId="0" borderId="1" xfId="2" applyNumberFormat="1" applyFont="1" applyFill="1" applyBorder="1" applyAlignment="1">
      <alignment horizontal="center"/>
    </xf>
    <xf numFmtId="164" fontId="9" fillId="0" borderId="19" xfId="0" applyNumberFormat="1" applyFont="1" applyBorder="1" applyAlignment="1">
      <alignment horizontal="center"/>
    </xf>
    <xf numFmtId="164" fontId="5" fillId="0" borderId="18" xfId="0" applyNumberFormat="1" applyFont="1" applyBorder="1" applyAlignment="1">
      <alignment horizontal="center"/>
    </xf>
    <xf numFmtId="0" fontId="0" fillId="0" borderId="4" xfId="0" applyBorder="1"/>
    <xf numFmtId="0" fontId="8" fillId="0" borderId="4" xfId="0" applyFont="1" applyBorder="1"/>
    <xf numFmtId="0" fontId="0" fillId="2" borderId="24" xfId="0" applyFill="1" applyBorder="1"/>
    <xf numFmtId="0" fontId="1" fillId="2" borderId="24" xfId="0" applyFont="1" applyFill="1" applyBorder="1" applyAlignment="1">
      <alignment horizontal="center"/>
    </xf>
    <xf numFmtId="0" fontId="0" fillId="2" borderId="26" xfId="0" applyFill="1" applyBorder="1"/>
    <xf numFmtId="0" fontId="0" fillId="15" borderId="24" xfId="0" applyFill="1" applyBorder="1"/>
    <xf numFmtId="0" fontId="1" fillId="15" borderId="24" xfId="0" applyFont="1" applyFill="1" applyBorder="1" applyAlignment="1">
      <alignment horizontal="center"/>
    </xf>
    <xf numFmtId="0" fontId="0" fillId="15" borderId="26" xfId="0" applyFill="1" applyBorder="1"/>
    <xf numFmtId="0" fontId="0" fillId="3" borderId="24" xfId="0" applyFill="1" applyBorder="1"/>
    <xf numFmtId="0" fontId="1" fillId="3" borderId="24" xfId="0" applyFont="1" applyFill="1" applyBorder="1"/>
    <xf numFmtId="0" fontId="1" fillId="4" borderId="24" xfId="0" applyFont="1" applyFill="1" applyBorder="1"/>
    <xf numFmtId="0" fontId="1" fillId="4" borderId="24" xfId="0" applyFont="1" applyFill="1" applyBorder="1" applyAlignment="1">
      <alignment horizontal="center"/>
    </xf>
    <xf numFmtId="0" fontId="0" fillId="5" borderId="24" xfId="0" applyFill="1" applyBorder="1"/>
    <xf numFmtId="0" fontId="1" fillId="5" borderId="24" xfId="0" applyFont="1" applyFill="1" applyBorder="1" applyAlignment="1">
      <alignment horizontal="center"/>
    </xf>
    <xf numFmtId="0" fontId="8" fillId="5" borderId="24" xfId="0" applyFont="1" applyFill="1" applyBorder="1"/>
    <xf numFmtId="0" fontId="6" fillId="11" borderId="24" xfId="0" applyFont="1" applyFill="1" applyBorder="1"/>
    <xf numFmtId="0" fontId="7" fillId="11" borderId="24" xfId="0" applyFont="1" applyFill="1" applyBorder="1" applyAlignment="1">
      <alignment horizontal="center"/>
    </xf>
    <xf numFmtId="164" fontId="0" fillId="0" borderId="4" xfId="0" applyNumberFormat="1" applyBorder="1"/>
    <xf numFmtId="164" fontId="8" fillId="0" borderId="4" xfId="0" applyNumberFormat="1" applyFont="1" applyBorder="1"/>
    <xf numFmtId="164" fontId="8" fillId="0" borderId="28" xfId="0" applyNumberFormat="1" applyFont="1" applyBorder="1"/>
    <xf numFmtId="0" fontId="7" fillId="19" borderId="23" xfId="0" applyFont="1" applyFill="1" applyBorder="1"/>
    <xf numFmtId="0" fontId="2" fillId="0" borderId="27" xfId="0" applyFont="1" applyBorder="1"/>
    <xf numFmtId="0" fontId="2" fillId="0" borderId="17" xfId="0" applyFont="1" applyBorder="1" applyAlignment="1">
      <alignment horizontal="center"/>
    </xf>
    <xf numFmtId="0" fontId="2" fillId="9" borderId="22" xfId="0" applyFont="1" applyFill="1" applyBorder="1"/>
    <xf numFmtId="0" fontId="17" fillId="24" borderId="32" xfId="0" applyFont="1" applyFill="1" applyBorder="1" applyAlignment="1">
      <alignment wrapText="1"/>
    </xf>
    <xf numFmtId="0" fontId="17" fillId="24" borderId="33" xfId="0" applyFont="1" applyFill="1" applyBorder="1" applyAlignment="1">
      <alignment wrapText="1"/>
    </xf>
    <xf numFmtId="0" fontId="17" fillId="25" borderId="33" xfId="0" applyFont="1" applyFill="1" applyBorder="1" applyAlignment="1">
      <alignment wrapText="1"/>
    </xf>
    <xf numFmtId="0" fontId="17" fillId="26" borderId="33" xfId="0" applyFont="1" applyFill="1" applyBorder="1" applyAlignment="1">
      <alignment wrapText="1"/>
    </xf>
    <xf numFmtId="0" fontId="17" fillId="27" borderId="33" xfId="0" applyFont="1" applyFill="1" applyBorder="1" applyAlignment="1">
      <alignment wrapText="1"/>
    </xf>
    <xf numFmtId="0" fontId="17" fillId="27" borderId="34" xfId="0" applyFont="1" applyFill="1" applyBorder="1" applyAlignment="1">
      <alignment wrapText="1"/>
    </xf>
    <xf numFmtId="164" fontId="9" fillId="0" borderId="39" xfId="0" applyNumberFormat="1"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8" xfId="0" applyBorder="1" applyAlignment="1">
      <alignment horizontal="center"/>
    </xf>
    <xf numFmtId="0" fontId="10" fillId="0" borderId="4" xfId="0" applyFont="1" applyBorder="1"/>
    <xf numFmtId="0" fontId="5" fillId="0" borderId="7" xfId="0" applyFont="1" applyBorder="1"/>
    <xf numFmtId="0" fontId="5" fillId="0" borderId="2" xfId="0" applyFont="1" applyBorder="1"/>
    <xf numFmtId="0" fontId="10" fillId="0" borderId="5" xfId="0" applyFont="1" applyBorder="1" applyAlignment="1">
      <alignment horizontal="center"/>
    </xf>
    <xf numFmtId="0" fontId="10" fillId="0" borderId="0" xfId="0" applyFont="1" applyBorder="1" applyAlignment="1">
      <alignment horizontal="center"/>
    </xf>
    <xf numFmtId="0" fontId="10" fillId="0" borderId="0" xfId="0" applyFont="1" applyBorder="1"/>
    <xf numFmtId="164" fontId="10" fillId="0" borderId="0" xfId="0" applyNumberFormat="1" applyFont="1" applyBorder="1"/>
    <xf numFmtId="0" fontId="0" fillId="0" borderId="0" xfId="0" applyBorder="1" applyAlignment="1">
      <alignment horizontal="center"/>
    </xf>
    <xf numFmtId="0" fontId="5" fillId="0" borderId="33" xfId="0" applyFont="1" applyBorder="1"/>
    <xf numFmtId="0" fontId="10" fillId="0" borderId="3" xfId="0" applyFont="1" applyBorder="1" applyAlignment="1">
      <alignment horizontal="center"/>
    </xf>
    <xf numFmtId="164" fontId="10" fillId="0" borderId="3" xfId="2" applyNumberFormat="1" applyFont="1" applyFill="1" applyBorder="1" applyAlignment="1">
      <alignment horizontal="center"/>
    </xf>
    <xf numFmtId="0" fontId="10" fillId="0" borderId="52" xfId="0" applyFont="1" applyBorder="1" applyAlignment="1">
      <alignment horizontal="center"/>
    </xf>
    <xf numFmtId="0" fontId="18" fillId="0" borderId="1"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2" xfId="0"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0" fillId="0" borderId="6" xfId="0" applyBorder="1" applyAlignment="1">
      <alignment horizontal="center"/>
    </xf>
    <xf numFmtId="165" fontId="0" fillId="0" borderId="1" xfId="0" applyNumberFormat="1" applyBorder="1" applyAlignment="1">
      <alignment horizontal="center"/>
    </xf>
    <xf numFmtId="0" fontId="17" fillId="0" borderId="17"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37" xfId="0"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6" fillId="0" borderId="0" xfId="0" applyFont="1" applyAlignment="1">
      <alignment horizontal="center"/>
    </xf>
    <xf numFmtId="164" fontId="0" fillId="0" borderId="1" xfId="0" applyNumberFormat="1" applyBorder="1" applyAlignment="1">
      <alignment horizontal="center"/>
    </xf>
    <xf numFmtId="0" fontId="10" fillId="0" borderId="0" xfId="0" applyFont="1" applyAlignment="1">
      <alignment horizontal="center"/>
    </xf>
    <xf numFmtId="164" fontId="10" fillId="0" borderId="1" xfId="0" applyNumberFormat="1" applyFont="1" applyBorder="1" applyAlignment="1">
      <alignment horizontal="center"/>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3" fillId="0" borderId="0" xfId="0" applyFont="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4" fillId="18" borderId="9" xfId="0" applyFont="1" applyFill="1" applyBorder="1" applyAlignment="1">
      <alignment horizontal="center" vertical="top" wrapText="1"/>
    </xf>
    <xf numFmtId="0" fontId="14" fillId="18" borderId="10" xfId="0" applyFont="1" applyFill="1" applyBorder="1" applyAlignment="1">
      <alignment horizontal="center" vertical="top" wrapText="1"/>
    </xf>
    <xf numFmtId="0" fontId="14" fillId="18" borderId="11" xfId="0" applyFont="1" applyFill="1" applyBorder="1" applyAlignment="1">
      <alignment horizontal="center" vertical="top" wrapText="1"/>
    </xf>
    <xf numFmtId="0" fontId="14" fillId="18" borderId="14" xfId="0" applyFont="1" applyFill="1" applyBorder="1" applyAlignment="1">
      <alignment horizontal="center" vertical="top" wrapText="1"/>
    </xf>
    <xf numFmtId="0" fontId="14" fillId="18" borderId="15" xfId="0" applyFont="1" applyFill="1" applyBorder="1" applyAlignment="1">
      <alignment horizontal="center" vertical="top" wrapText="1"/>
    </xf>
    <xf numFmtId="0" fontId="14" fillId="18" borderId="16" xfId="0" applyFont="1" applyFill="1" applyBorder="1" applyAlignment="1">
      <alignment horizontal="center" vertical="top" wrapText="1"/>
    </xf>
    <xf numFmtId="0" fontId="13"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4" fillId="18" borderId="9" xfId="0" applyFont="1" applyFill="1" applyBorder="1" applyAlignment="1">
      <alignment horizontal="center"/>
    </xf>
    <xf numFmtId="0" fontId="14" fillId="18" borderId="10" xfId="0" applyFont="1" applyFill="1" applyBorder="1" applyAlignment="1">
      <alignment horizontal="center"/>
    </xf>
    <xf numFmtId="0" fontId="14" fillId="18" borderId="11" xfId="0" applyFont="1" applyFill="1" applyBorder="1" applyAlignment="1">
      <alignment horizontal="center"/>
    </xf>
    <xf numFmtId="0" fontId="14" fillId="18" borderId="14" xfId="0" applyFont="1" applyFill="1" applyBorder="1" applyAlignment="1">
      <alignment horizontal="center"/>
    </xf>
    <xf numFmtId="0" fontId="14" fillId="18" borderId="15" xfId="0" applyFont="1" applyFill="1" applyBorder="1" applyAlignment="1">
      <alignment horizontal="center"/>
    </xf>
    <xf numFmtId="0" fontId="14" fillId="18" borderId="16" xfId="0" applyFont="1" applyFill="1" applyBorder="1" applyAlignment="1">
      <alignment horizontal="center"/>
    </xf>
    <xf numFmtId="0" fontId="14" fillId="18" borderId="9" xfId="0" applyFont="1" applyFill="1" applyBorder="1" applyAlignment="1">
      <alignment horizontal="center" wrapText="1"/>
    </xf>
    <xf numFmtId="0" fontId="14" fillId="18" borderId="10" xfId="0" applyFont="1" applyFill="1" applyBorder="1" applyAlignment="1">
      <alignment horizontal="center" wrapText="1"/>
    </xf>
    <xf numFmtId="0" fontId="14" fillId="18" borderId="11" xfId="0" applyFont="1" applyFill="1" applyBorder="1" applyAlignment="1">
      <alignment horizontal="center" wrapText="1"/>
    </xf>
    <xf numFmtId="0" fontId="14" fillId="18" borderId="14" xfId="0" applyFont="1" applyFill="1" applyBorder="1" applyAlignment="1">
      <alignment horizontal="center" wrapText="1"/>
    </xf>
    <xf numFmtId="0" fontId="14" fillId="18" borderId="15" xfId="0" applyFont="1" applyFill="1" applyBorder="1" applyAlignment="1">
      <alignment horizontal="center" wrapText="1"/>
    </xf>
    <xf numFmtId="0" fontId="14" fillId="18" borderId="16" xfId="0" applyFont="1" applyFill="1" applyBorder="1" applyAlignment="1">
      <alignment horizont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6" fillId="23" borderId="21" xfId="0" applyFont="1" applyFill="1" applyBorder="1" applyAlignment="1"/>
    <xf numFmtId="0" fontId="16" fillId="23" borderId="6" xfId="0" applyFont="1" applyFill="1" applyBorder="1" applyAlignment="1"/>
    <xf numFmtId="0" fontId="16" fillId="23" borderId="0" xfId="0" applyFont="1" applyFill="1" applyAlignment="1"/>
    <xf numFmtId="0" fontId="15" fillId="20" borderId="30" xfId="0" applyFont="1" applyFill="1" applyBorder="1" applyAlignment="1">
      <alignment wrapText="1"/>
    </xf>
    <xf numFmtId="0" fontId="15" fillId="20" borderId="31" xfId="0" applyFont="1" applyFill="1" applyBorder="1" applyAlignment="1">
      <alignment wrapText="1"/>
    </xf>
    <xf numFmtId="0" fontId="15" fillId="21" borderId="5" xfId="0" applyFont="1" applyFill="1" applyBorder="1" applyAlignment="1">
      <alignment wrapText="1"/>
    </xf>
    <xf numFmtId="0" fontId="15" fillId="21" borderId="6" xfId="0" applyFont="1" applyFill="1" applyBorder="1" applyAlignment="1">
      <alignment wrapText="1"/>
    </xf>
    <xf numFmtId="0" fontId="15" fillId="22" borderId="21" xfId="0" applyFont="1" applyFill="1" applyBorder="1" applyAlignment="1">
      <alignment wrapText="1"/>
    </xf>
    <xf numFmtId="0" fontId="15" fillId="22" borderId="6" xfId="0" applyFont="1" applyFill="1" applyBorder="1" applyAlignment="1">
      <alignment wrapText="1"/>
    </xf>
    <xf numFmtId="0" fontId="2" fillId="0" borderId="47" xfId="0" applyFont="1" applyBorder="1" applyAlignment="1">
      <alignment horizontal="center"/>
    </xf>
    <xf numFmtId="0" fontId="2" fillId="0" borderId="21" xfId="0" applyFont="1" applyBorder="1" applyAlignment="1">
      <alignment horizontal="center"/>
    </xf>
    <xf numFmtId="0" fontId="2" fillId="0" borderId="48" xfId="0" applyFont="1" applyBorder="1" applyAlignment="1">
      <alignment horizontal="center"/>
    </xf>
    <xf numFmtId="0" fontId="0" fillId="0" borderId="1" xfId="0" applyBorder="1" applyAlignment="1">
      <alignment horizontal="left" wrapText="1"/>
    </xf>
    <xf numFmtId="0" fontId="0" fillId="0" borderId="46" xfId="0" applyBorder="1" applyAlignment="1">
      <alignment horizontal="left" wrapText="1"/>
    </xf>
    <xf numFmtId="0" fontId="2" fillId="0" borderId="45" xfId="0" applyFont="1" applyBorder="1" applyAlignment="1">
      <alignment horizontal="center"/>
    </xf>
    <xf numFmtId="0" fontId="15" fillId="20" borderId="29" xfId="0" applyFont="1" applyFill="1" applyBorder="1" applyAlignment="1">
      <alignment wrapText="1"/>
    </xf>
    <xf numFmtId="0" fontId="5" fillId="14" borderId="0" xfId="0" applyFont="1" applyFill="1" applyAlignment="1">
      <alignment horizontal="center"/>
    </xf>
    <xf numFmtId="0" fontId="0" fillId="0" borderId="1" xfId="0" applyBorder="1" applyAlignment="1">
      <alignment horizontal="left" vertical="top" wrapText="1"/>
    </xf>
    <xf numFmtId="0" fontId="0" fillId="0" borderId="46" xfId="0" applyBorder="1" applyAlignment="1">
      <alignment horizontal="left" vertical="top" wrapText="1"/>
    </xf>
    <xf numFmtId="0" fontId="2" fillId="0" borderId="45" xfId="0" applyFont="1" applyBorder="1" applyAlignment="1">
      <alignment horizontal="center" vertical="top" wrapText="1"/>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14" borderId="24" xfId="0" applyFont="1" applyFill="1" applyBorder="1" applyAlignment="1">
      <alignment horizontal="center"/>
    </xf>
    <xf numFmtId="0" fontId="5" fillId="14" borderId="25" xfId="0" applyFont="1" applyFill="1" applyBorder="1" applyAlignment="1">
      <alignment horizontal="center"/>
    </xf>
    <xf numFmtId="0" fontId="11" fillId="0" borderId="23"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0" borderId="45" xfId="0" applyFont="1" applyBorder="1" applyAlignment="1">
      <alignment horizontal="center" wrapText="1"/>
    </xf>
    <xf numFmtId="0" fontId="2" fillId="0" borderId="49" xfId="0" applyFont="1" applyBorder="1" applyAlignment="1">
      <alignment horizontal="center" wrapText="1"/>
    </xf>
    <xf numFmtId="0" fontId="0" fillId="0" borderId="50" xfId="0" applyBorder="1" applyAlignment="1">
      <alignment horizontal="left" wrapText="1"/>
    </xf>
    <xf numFmtId="0" fontId="0" fillId="0" borderId="51" xfId="0" applyBorder="1" applyAlignment="1">
      <alignment horizontal="left" wrapText="1"/>
    </xf>
    <xf numFmtId="0" fontId="0" fillId="0" borderId="0" xfId="0" applyAlignment="1">
      <alignment horizontal="center"/>
    </xf>
    <xf numFmtId="0" fontId="10" fillId="0" borderId="0" xfId="0" applyFont="1" applyAlignment="1">
      <alignment horizontal="center"/>
    </xf>
    <xf numFmtId="0" fontId="0" fillId="0" borderId="30" xfId="0" applyBorder="1" applyAlignment="1">
      <alignment horizontal="center"/>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5"/>
  <sheetViews>
    <sheetView tabSelected="1" zoomScaleNormal="100" workbookViewId="0">
      <pane ySplit="2" topLeftCell="A3" activePane="bottomLeft" state="frozen"/>
      <selection pane="bottomLeft" activeCell="AI19" sqref="AI19"/>
    </sheetView>
  </sheetViews>
  <sheetFormatPr defaultRowHeight="18.399999999999999" customHeight="1" x14ac:dyDescent="0.25"/>
  <cols>
    <col min="1" max="1" width="36.140625" customWidth="1"/>
    <col min="4" max="4" width="9.28515625" bestFit="1" customWidth="1"/>
    <col min="7" max="7" width="11.5703125" bestFit="1" customWidth="1"/>
    <col min="13" max="13" width="10.7109375" customWidth="1"/>
    <col min="16" max="16" width="10.5703125" style="22" bestFit="1" customWidth="1"/>
    <col min="17" max="18" width="9.140625" style="20"/>
    <col min="19" max="19" width="8.85546875" style="20"/>
    <col min="22" max="22" width="12.5703125" bestFit="1" customWidth="1"/>
    <col min="33" max="33" width="9.140625" customWidth="1"/>
  </cols>
  <sheetData>
    <row r="1" spans="1:54" ht="33" customHeight="1" x14ac:dyDescent="0.25">
      <c r="B1" s="207" t="s">
        <v>103</v>
      </c>
      <c r="C1" s="207"/>
      <c r="D1" s="207"/>
      <c r="E1" s="207" t="s">
        <v>104</v>
      </c>
      <c r="F1" s="207"/>
      <c r="G1" s="207"/>
      <c r="H1" s="207" t="s">
        <v>105</v>
      </c>
      <c r="I1" s="207"/>
      <c r="J1" s="207"/>
      <c r="K1" s="207" t="s">
        <v>106</v>
      </c>
      <c r="L1" s="207"/>
      <c r="M1" s="207"/>
      <c r="N1" s="207" t="s">
        <v>107</v>
      </c>
      <c r="O1" s="207"/>
      <c r="P1" s="207"/>
      <c r="Q1" s="208" t="s">
        <v>108</v>
      </c>
      <c r="R1" s="208"/>
      <c r="S1" s="208"/>
      <c r="T1" s="207" t="s">
        <v>109</v>
      </c>
      <c r="U1" s="207"/>
      <c r="V1" s="207"/>
      <c r="W1" s="207" t="s">
        <v>110</v>
      </c>
      <c r="X1" s="207"/>
      <c r="Y1" s="207"/>
      <c r="Z1" s="207"/>
      <c r="AA1" s="207"/>
      <c r="AB1" s="207"/>
      <c r="AC1" s="207"/>
      <c r="AD1" s="207"/>
      <c r="AE1" s="207"/>
      <c r="AF1" s="209" t="s">
        <v>111</v>
      </c>
      <c r="AG1" s="209"/>
      <c r="AH1" s="209" t="s">
        <v>112</v>
      </c>
      <c r="AI1" s="209"/>
      <c r="AJ1" s="209"/>
      <c r="AK1" s="207" t="s">
        <v>113</v>
      </c>
      <c r="AL1" s="207"/>
      <c r="AM1" s="207"/>
      <c r="AN1" s="207"/>
      <c r="AO1" s="207"/>
      <c r="AP1" s="207"/>
      <c r="AQ1" s="207"/>
      <c r="AR1" s="207"/>
      <c r="AS1" s="207"/>
      <c r="AT1" s="207"/>
      <c r="AU1" s="207"/>
      <c r="AV1" s="207"/>
      <c r="AW1" s="207"/>
      <c r="AX1" s="207"/>
      <c r="AY1" s="207"/>
      <c r="AZ1" s="207"/>
      <c r="BA1" s="207"/>
      <c r="BB1" s="207"/>
    </row>
    <row r="2" spans="1:54" ht="66" customHeight="1" x14ac:dyDescent="0.25">
      <c r="A2" s="11" t="s">
        <v>0</v>
      </c>
      <c r="B2" s="1"/>
      <c r="C2" s="2" t="s">
        <v>1</v>
      </c>
      <c r="D2" s="15"/>
      <c r="E2" s="13"/>
      <c r="F2" s="14" t="s">
        <v>2</v>
      </c>
      <c r="G2" s="16"/>
      <c r="H2" s="3"/>
      <c r="I2" s="4" t="s">
        <v>3</v>
      </c>
      <c r="J2" s="3"/>
      <c r="K2" s="5"/>
      <c r="L2" s="6" t="s">
        <v>4</v>
      </c>
      <c r="M2" s="5"/>
      <c r="N2" s="7"/>
      <c r="O2" s="12" t="s">
        <v>102</v>
      </c>
      <c r="P2" s="21"/>
      <c r="Q2" s="18"/>
      <c r="R2" s="19" t="s">
        <v>6</v>
      </c>
      <c r="S2" s="18"/>
      <c r="T2" s="191" t="s">
        <v>7</v>
      </c>
      <c r="U2" s="191"/>
      <c r="V2" s="191"/>
      <c r="W2" s="190" t="s">
        <v>8</v>
      </c>
      <c r="X2" s="178"/>
      <c r="Y2" s="179"/>
      <c r="Z2" s="178" t="s">
        <v>9</v>
      </c>
      <c r="AA2" s="178"/>
      <c r="AB2" s="179"/>
      <c r="AC2" s="178" t="s">
        <v>10</v>
      </c>
      <c r="AD2" s="178"/>
      <c r="AE2" s="178"/>
      <c r="AF2" s="180" t="s">
        <v>11</v>
      </c>
      <c r="AG2" s="181"/>
      <c r="AH2" s="182" t="s">
        <v>12</v>
      </c>
      <c r="AI2" s="182"/>
      <c r="AJ2" s="183"/>
      <c r="AK2" s="175" t="s">
        <v>13</v>
      </c>
      <c r="AL2" s="176"/>
      <c r="AM2" s="175" t="s">
        <v>14</v>
      </c>
      <c r="AN2" s="176"/>
      <c r="AO2" s="175" t="s">
        <v>15</v>
      </c>
      <c r="AP2" s="176"/>
      <c r="AQ2" s="175" t="s">
        <v>16</v>
      </c>
      <c r="AR2" s="176"/>
      <c r="AS2" s="175" t="s">
        <v>17</v>
      </c>
      <c r="AT2" s="176"/>
      <c r="AU2" s="175" t="s">
        <v>18</v>
      </c>
      <c r="AV2" s="176"/>
      <c r="AW2" s="175" t="s">
        <v>19</v>
      </c>
      <c r="AX2" s="176"/>
      <c r="AY2" s="175" t="s">
        <v>20</v>
      </c>
      <c r="AZ2" s="176"/>
      <c r="BA2" s="177" t="s">
        <v>21</v>
      </c>
      <c r="BB2" s="177"/>
    </row>
    <row r="3" spans="1:54" ht="18.399999999999999" customHeight="1" x14ac:dyDescent="0.25">
      <c r="A3" s="8" t="s">
        <v>22</v>
      </c>
      <c r="B3" s="23" t="s">
        <v>23</v>
      </c>
      <c r="C3" s="23" t="s">
        <v>24</v>
      </c>
      <c r="D3" s="24" t="s">
        <v>25</v>
      </c>
      <c r="E3" s="25" t="s">
        <v>23</v>
      </c>
      <c r="F3" s="25" t="s">
        <v>24</v>
      </c>
      <c r="G3" s="25" t="s">
        <v>25</v>
      </c>
      <c r="H3" s="26" t="s">
        <v>23</v>
      </c>
      <c r="I3" s="26" t="s">
        <v>24</v>
      </c>
      <c r="J3" s="26" t="s">
        <v>25</v>
      </c>
      <c r="K3" s="27" t="s">
        <v>23</v>
      </c>
      <c r="L3" s="27" t="s">
        <v>24</v>
      </c>
      <c r="M3" s="27" t="s">
        <v>25</v>
      </c>
      <c r="N3" s="28" t="s">
        <v>23</v>
      </c>
      <c r="O3" s="28" t="s">
        <v>24</v>
      </c>
      <c r="P3" s="29" t="s">
        <v>25</v>
      </c>
      <c r="Q3" s="30" t="s">
        <v>23</v>
      </c>
      <c r="R3" s="30" t="s">
        <v>24</v>
      </c>
      <c r="S3" s="30" t="s">
        <v>25</v>
      </c>
      <c r="T3" s="17" t="s">
        <v>23</v>
      </c>
      <c r="U3" s="17" t="s">
        <v>24</v>
      </c>
      <c r="V3" s="17" t="s">
        <v>25</v>
      </c>
      <c r="W3" s="91" t="s">
        <v>23</v>
      </c>
      <c r="X3" s="92" t="s">
        <v>24</v>
      </c>
      <c r="Y3" s="92" t="s">
        <v>25</v>
      </c>
      <c r="Z3" s="92" t="s">
        <v>23</v>
      </c>
      <c r="AA3" s="92" t="s">
        <v>24</v>
      </c>
      <c r="AB3" s="92" t="s">
        <v>25</v>
      </c>
      <c r="AC3" s="92" t="s">
        <v>23</v>
      </c>
      <c r="AD3" s="92" t="s">
        <v>24</v>
      </c>
      <c r="AE3" s="92" t="s">
        <v>25</v>
      </c>
      <c r="AF3" s="93" t="s">
        <v>23</v>
      </c>
      <c r="AG3" s="93" t="s">
        <v>24</v>
      </c>
      <c r="AH3" s="94" t="s">
        <v>23</v>
      </c>
      <c r="AI3" s="94" t="s">
        <v>24</v>
      </c>
      <c r="AJ3" s="94" t="s">
        <v>25</v>
      </c>
      <c r="AK3" s="95" t="s">
        <v>23</v>
      </c>
      <c r="AL3" s="95" t="s">
        <v>24</v>
      </c>
      <c r="AM3" s="95" t="s">
        <v>23</v>
      </c>
      <c r="AN3" s="95" t="s">
        <v>24</v>
      </c>
      <c r="AO3" s="95" t="s">
        <v>23</v>
      </c>
      <c r="AP3" s="95" t="s">
        <v>24</v>
      </c>
      <c r="AQ3" s="95" t="s">
        <v>23</v>
      </c>
      <c r="AR3" s="95" t="s">
        <v>24</v>
      </c>
      <c r="AS3" s="95" t="s">
        <v>23</v>
      </c>
      <c r="AT3" s="95" t="s">
        <v>24</v>
      </c>
      <c r="AU3" s="95" t="s">
        <v>23</v>
      </c>
      <c r="AV3" s="95" t="s">
        <v>24</v>
      </c>
      <c r="AW3" s="95" t="s">
        <v>23</v>
      </c>
      <c r="AX3" s="95" t="s">
        <v>24</v>
      </c>
      <c r="AY3" s="95" t="s">
        <v>23</v>
      </c>
      <c r="AZ3" s="95" t="s">
        <v>24</v>
      </c>
      <c r="BA3" s="96" t="s">
        <v>23</v>
      </c>
      <c r="BB3" s="96" t="s">
        <v>24</v>
      </c>
    </row>
    <row r="4" spans="1:54" ht="18.399999999999999" customHeight="1" x14ac:dyDescent="0.25">
      <c r="A4" s="61" t="s">
        <v>26</v>
      </c>
      <c r="B4" s="42">
        <v>282</v>
      </c>
      <c r="C4" s="42">
        <v>375</v>
      </c>
      <c r="D4" s="43">
        <f>(C4-B4)/B4*100</f>
        <v>32.978723404255319</v>
      </c>
      <c r="E4" s="44" t="s">
        <v>27</v>
      </c>
      <c r="F4" s="44" t="s">
        <v>27</v>
      </c>
      <c r="G4" s="45" t="s">
        <v>28</v>
      </c>
      <c r="H4" s="42">
        <v>139</v>
      </c>
      <c r="I4" s="42">
        <v>191</v>
      </c>
      <c r="J4" s="36">
        <f>(I4-H4)/H4*100</f>
        <v>37.410071942446045</v>
      </c>
      <c r="K4" s="42">
        <v>32</v>
      </c>
      <c r="L4" s="42">
        <v>42</v>
      </c>
      <c r="M4" s="36">
        <f>(L4-K4)/K4*100</f>
        <v>31.25</v>
      </c>
      <c r="N4" s="42">
        <v>6</v>
      </c>
      <c r="O4" s="42">
        <v>7</v>
      </c>
      <c r="P4" s="49">
        <f>(O4-N4)/N4*100</f>
        <v>16.666666666666664</v>
      </c>
      <c r="Q4" s="44" t="s">
        <v>27</v>
      </c>
      <c r="R4" s="44" t="s">
        <v>27</v>
      </c>
      <c r="S4" s="46" t="s">
        <v>28</v>
      </c>
      <c r="T4" s="119">
        <v>26</v>
      </c>
      <c r="U4" s="51">
        <v>51</v>
      </c>
      <c r="V4" s="120">
        <v>0.96099999999999997</v>
      </c>
      <c r="W4" s="113">
        <v>85</v>
      </c>
      <c r="X4" s="114">
        <v>128</v>
      </c>
      <c r="Y4" s="114">
        <v>50.6</v>
      </c>
      <c r="Z4" s="114">
        <v>67</v>
      </c>
      <c r="AA4" s="114">
        <v>75</v>
      </c>
      <c r="AB4" s="114">
        <v>11.9</v>
      </c>
      <c r="AC4" s="114">
        <v>97</v>
      </c>
      <c r="AD4" s="114">
        <v>144</v>
      </c>
      <c r="AE4" s="114">
        <v>48.4</v>
      </c>
      <c r="AF4" s="44" t="s">
        <v>27</v>
      </c>
      <c r="AG4" s="44" t="s">
        <v>27</v>
      </c>
      <c r="AH4" s="114">
        <v>163</v>
      </c>
      <c r="AI4" s="114">
        <v>234</v>
      </c>
      <c r="AJ4" s="114">
        <v>43.5</v>
      </c>
      <c r="AK4" s="114">
        <v>65</v>
      </c>
      <c r="AL4" s="114">
        <v>90</v>
      </c>
      <c r="AM4" s="114">
        <v>46</v>
      </c>
      <c r="AN4" s="114">
        <v>39</v>
      </c>
      <c r="AO4" s="114">
        <v>73</v>
      </c>
      <c r="AP4" s="114">
        <v>85</v>
      </c>
      <c r="AQ4" s="114">
        <v>64</v>
      </c>
      <c r="AR4" s="114">
        <v>90</v>
      </c>
      <c r="AS4" s="114">
        <v>52</v>
      </c>
      <c r="AT4" s="114">
        <v>103</v>
      </c>
      <c r="AU4" s="114">
        <v>34</v>
      </c>
      <c r="AV4" s="114">
        <v>49</v>
      </c>
      <c r="AW4" s="114">
        <v>8</v>
      </c>
      <c r="AX4" s="114">
        <v>10</v>
      </c>
      <c r="AY4" s="114">
        <v>2</v>
      </c>
      <c r="AZ4" s="114">
        <v>2</v>
      </c>
      <c r="BA4" s="114">
        <v>7</v>
      </c>
      <c r="BB4" s="114">
        <v>5</v>
      </c>
    </row>
    <row r="5" spans="1:54" ht="18.399999999999999" customHeight="1" x14ac:dyDescent="0.25">
      <c r="A5" s="34" t="s">
        <v>29</v>
      </c>
      <c r="B5" s="47">
        <v>57</v>
      </c>
      <c r="C5" s="47">
        <v>105</v>
      </c>
      <c r="D5" s="43">
        <f>(C5-B5)/B5*100</f>
        <v>84.210526315789465</v>
      </c>
      <c r="E5" s="44" t="s">
        <v>27</v>
      </c>
      <c r="F5" s="44" t="s">
        <v>27</v>
      </c>
      <c r="G5" s="48" t="s">
        <v>28</v>
      </c>
      <c r="H5" s="47">
        <v>34</v>
      </c>
      <c r="I5" s="47">
        <v>69</v>
      </c>
      <c r="J5" s="36">
        <f>(I5-H5)/H5*100</f>
        <v>102.94117647058823</v>
      </c>
      <c r="K5" s="47">
        <v>3</v>
      </c>
      <c r="L5" s="47">
        <v>11</v>
      </c>
      <c r="M5" s="36">
        <f t="shared" ref="M5:M46" si="0">(L5-K5)/K5*100</f>
        <v>266.66666666666663</v>
      </c>
      <c r="N5" s="47">
        <v>3</v>
      </c>
      <c r="O5" s="47">
        <v>0</v>
      </c>
      <c r="P5" s="49">
        <f>(O5-N5)/N5*100</f>
        <v>-100</v>
      </c>
      <c r="Q5" s="50">
        <v>0</v>
      </c>
      <c r="R5" s="50">
        <v>0</v>
      </c>
      <c r="S5" s="41">
        <v>0</v>
      </c>
      <c r="T5" s="51">
        <v>7</v>
      </c>
      <c r="U5" s="51">
        <v>5</v>
      </c>
      <c r="V5" s="120">
        <v>-0.28599999999999998</v>
      </c>
      <c r="W5" s="115">
        <v>20</v>
      </c>
      <c r="X5" s="116">
        <v>38</v>
      </c>
      <c r="Y5" s="116">
        <v>90</v>
      </c>
      <c r="Z5" s="116">
        <v>13</v>
      </c>
      <c r="AA5" s="116">
        <v>16</v>
      </c>
      <c r="AB5" s="116">
        <v>23</v>
      </c>
      <c r="AC5" s="116">
        <v>14</v>
      </c>
      <c r="AD5" s="116">
        <v>35</v>
      </c>
      <c r="AE5" s="116">
        <v>150</v>
      </c>
      <c r="AF5" s="44" t="s">
        <v>27</v>
      </c>
      <c r="AG5" s="44" t="s">
        <v>27</v>
      </c>
      <c r="AH5" s="116">
        <v>36</v>
      </c>
      <c r="AI5" s="116">
        <v>57</v>
      </c>
      <c r="AJ5" s="116">
        <v>58.3</v>
      </c>
      <c r="AK5" s="116">
        <v>9</v>
      </c>
      <c r="AL5" s="116">
        <v>40</v>
      </c>
      <c r="AM5" s="116">
        <v>7</v>
      </c>
      <c r="AN5" s="116">
        <v>6</v>
      </c>
      <c r="AO5" s="116">
        <v>21</v>
      </c>
      <c r="AP5" s="116">
        <v>18</v>
      </c>
      <c r="AQ5" s="116">
        <v>18</v>
      </c>
      <c r="AR5" s="116">
        <v>27</v>
      </c>
      <c r="AS5" s="116">
        <v>12</v>
      </c>
      <c r="AT5" s="116">
        <v>21</v>
      </c>
      <c r="AU5" s="116">
        <v>9</v>
      </c>
      <c r="AV5" s="116">
        <v>15</v>
      </c>
      <c r="AW5" s="116">
        <v>1</v>
      </c>
      <c r="AX5" s="116">
        <v>3</v>
      </c>
      <c r="AY5" s="116" t="s">
        <v>30</v>
      </c>
      <c r="AZ5" s="116" t="s">
        <v>30</v>
      </c>
      <c r="BA5" s="116">
        <v>1</v>
      </c>
      <c r="BB5" s="116">
        <v>8</v>
      </c>
    </row>
    <row r="6" spans="1:54" ht="18.399999999999999" customHeight="1" x14ac:dyDescent="0.25">
      <c r="A6" s="57" t="s">
        <v>31</v>
      </c>
      <c r="B6" s="51">
        <v>82</v>
      </c>
      <c r="C6" s="51">
        <v>97</v>
      </c>
      <c r="D6" s="31">
        <f t="shared" ref="D6:D46" si="1">(C6-B6)/B6*100</f>
        <v>18.292682926829269</v>
      </c>
      <c r="E6" s="51">
        <v>17</v>
      </c>
      <c r="F6" s="51">
        <v>7</v>
      </c>
      <c r="G6" s="32">
        <f>(F6-E6)/E6*100</f>
        <v>-58.82352941176471</v>
      </c>
      <c r="H6" s="51">
        <v>51</v>
      </c>
      <c r="I6" s="51">
        <v>48</v>
      </c>
      <c r="J6" s="32">
        <f t="shared" ref="J6:J46" si="2">(I6-H6)/H6*100</f>
        <v>-5.8823529411764701</v>
      </c>
      <c r="K6" s="51">
        <v>9</v>
      </c>
      <c r="L6" s="51">
        <v>4</v>
      </c>
      <c r="M6" s="36">
        <f t="shared" si="0"/>
        <v>-55.555555555555557</v>
      </c>
      <c r="N6" s="44" t="s">
        <v>27</v>
      </c>
      <c r="O6" s="44" t="s">
        <v>27</v>
      </c>
      <c r="P6" s="35" t="s">
        <v>28</v>
      </c>
      <c r="Q6" s="44" t="s">
        <v>27</v>
      </c>
      <c r="R6" s="44" t="s">
        <v>27</v>
      </c>
      <c r="S6" s="41" t="s">
        <v>28</v>
      </c>
      <c r="T6" s="51">
        <v>3</v>
      </c>
      <c r="U6" s="51">
        <v>12</v>
      </c>
      <c r="V6" s="120">
        <v>3</v>
      </c>
      <c r="W6" s="44">
        <v>12</v>
      </c>
      <c r="X6" s="44">
        <v>21</v>
      </c>
      <c r="Y6" s="116">
        <v>66.599999999999994</v>
      </c>
      <c r="Z6" s="116">
        <v>27</v>
      </c>
      <c r="AA6" s="116">
        <v>26</v>
      </c>
      <c r="AB6" s="116">
        <v>-3.7</v>
      </c>
      <c r="AC6" s="116">
        <v>23</v>
      </c>
      <c r="AD6" s="116">
        <v>22</v>
      </c>
      <c r="AE6" s="116">
        <v>-4.3</v>
      </c>
      <c r="AF6" s="116" t="s">
        <v>32</v>
      </c>
      <c r="AG6" s="116" t="s">
        <v>32</v>
      </c>
      <c r="AH6" s="116">
        <v>41</v>
      </c>
      <c r="AI6" s="116">
        <v>45</v>
      </c>
      <c r="AJ6" s="116">
        <v>9.6999999999999993</v>
      </c>
      <c r="AK6" s="116">
        <v>15</v>
      </c>
      <c r="AL6" s="116">
        <v>17</v>
      </c>
      <c r="AM6" s="116">
        <v>10</v>
      </c>
      <c r="AN6" s="116">
        <v>6</v>
      </c>
      <c r="AO6" s="116">
        <v>23</v>
      </c>
      <c r="AP6" s="116">
        <v>16</v>
      </c>
      <c r="AQ6" s="116">
        <v>15</v>
      </c>
      <c r="AR6" s="116">
        <v>17</v>
      </c>
      <c r="AS6" s="116">
        <v>9</v>
      </c>
      <c r="AT6" s="116">
        <v>14</v>
      </c>
      <c r="AU6" s="116">
        <v>3</v>
      </c>
      <c r="AV6" s="116">
        <v>16</v>
      </c>
      <c r="AW6" s="116">
        <v>5</v>
      </c>
      <c r="AX6" s="116">
        <v>4</v>
      </c>
      <c r="AY6" s="116">
        <v>0</v>
      </c>
      <c r="AZ6" s="116">
        <v>1</v>
      </c>
      <c r="BA6" s="116">
        <v>1</v>
      </c>
      <c r="BB6" s="116">
        <v>7</v>
      </c>
    </row>
    <row r="7" spans="1:54" ht="18.399999999999999" customHeight="1" x14ac:dyDescent="0.25">
      <c r="A7" s="34" t="s">
        <v>33</v>
      </c>
      <c r="B7" s="44" t="s">
        <v>27</v>
      </c>
      <c r="C7" s="44" t="s">
        <v>27</v>
      </c>
      <c r="D7" s="31" t="s">
        <v>28</v>
      </c>
      <c r="E7" s="44" t="s">
        <v>27</v>
      </c>
      <c r="F7" s="44" t="s">
        <v>27</v>
      </c>
      <c r="G7" s="52" t="s">
        <v>28</v>
      </c>
      <c r="H7" s="44" t="s">
        <v>27</v>
      </c>
      <c r="I7" s="44" t="s">
        <v>27</v>
      </c>
      <c r="J7" s="32" t="s">
        <v>28</v>
      </c>
      <c r="K7" s="44" t="s">
        <v>27</v>
      </c>
      <c r="L7" s="44" t="s">
        <v>27</v>
      </c>
      <c r="M7" s="36" t="s">
        <v>28</v>
      </c>
      <c r="N7" s="44" t="s">
        <v>27</v>
      </c>
      <c r="O7" s="44" t="s">
        <v>27</v>
      </c>
      <c r="P7" s="35" t="s">
        <v>28</v>
      </c>
      <c r="Q7" s="44" t="s">
        <v>27</v>
      </c>
      <c r="R7" s="44" t="s">
        <v>27</v>
      </c>
      <c r="S7" s="41" t="s">
        <v>28</v>
      </c>
      <c r="T7" s="51">
        <v>17</v>
      </c>
      <c r="U7" s="51">
        <v>26</v>
      </c>
      <c r="V7" s="120">
        <v>0.52939999999999998</v>
      </c>
      <c r="W7" s="115">
        <v>21</v>
      </c>
      <c r="X7" s="116">
        <v>15</v>
      </c>
      <c r="Y7" s="116">
        <v>-28.6</v>
      </c>
      <c r="Z7" s="116">
        <v>73</v>
      </c>
      <c r="AA7" s="116">
        <v>115</v>
      </c>
      <c r="AB7" s="116">
        <v>57.5</v>
      </c>
      <c r="AC7" s="116">
        <v>122</v>
      </c>
      <c r="AD7" s="116">
        <v>123</v>
      </c>
      <c r="AE7" s="116">
        <v>0.8</v>
      </c>
      <c r="AF7" s="116" t="s">
        <v>32</v>
      </c>
      <c r="AG7" s="116" t="s">
        <v>32</v>
      </c>
      <c r="AH7" s="116">
        <v>162</v>
      </c>
      <c r="AI7" s="116">
        <v>188</v>
      </c>
      <c r="AJ7" s="116">
        <v>16</v>
      </c>
      <c r="AK7" s="116">
        <v>62</v>
      </c>
      <c r="AL7" s="116">
        <v>97</v>
      </c>
      <c r="AM7" s="116">
        <v>32</v>
      </c>
      <c r="AN7" s="116">
        <v>33</v>
      </c>
      <c r="AO7" s="116">
        <v>50</v>
      </c>
      <c r="AP7" s="116">
        <v>56</v>
      </c>
      <c r="AQ7" s="116">
        <v>56</v>
      </c>
      <c r="AR7" s="116">
        <v>54</v>
      </c>
      <c r="AS7" s="116">
        <v>58</v>
      </c>
      <c r="AT7" s="116">
        <v>64</v>
      </c>
      <c r="AU7" s="116">
        <v>37</v>
      </c>
      <c r="AV7" s="116">
        <v>42</v>
      </c>
      <c r="AW7" s="116">
        <v>12</v>
      </c>
      <c r="AX7" s="116">
        <v>13</v>
      </c>
      <c r="AY7" s="116">
        <v>2</v>
      </c>
      <c r="AZ7" s="116">
        <v>3</v>
      </c>
      <c r="BA7" s="116">
        <v>10</v>
      </c>
      <c r="BB7" s="116">
        <v>4</v>
      </c>
    </row>
    <row r="8" spans="1:54" ht="18.399999999999999" customHeight="1" x14ac:dyDescent="0.25">
      <c r="A8" s="34" t="s">
        <v>34</v>
      </c>
      <c r="B8" s="51">
        <v>0</v>
      </c>
      <c r="C8" s="51">
        <v>5</v>
      </c>
      <c r="D8" s="31">
        <v>100</v>
      </c>
      <c r="E8" s="51">
        <v>0</v>
      </c>
      <c r="F8" s="51">
        <v>0</v>
      </c>
      <c r="G8" s="32">
        <v>0</v>
      </c>
      <c r="H8" s="44" t="s">
        <v>27</v>
      </c>
      <c r="I8" s="44" t="s">
        <v>27</v>
      </c>
      <c r="J8" s="32" t="s">
        <v>28</v>
      </c>
      <c r="K8" s="51" t="s">
        <v>27</v>
      </c>
      <c r="L8" s="51" t="s">
        <v>27</v>
      </c>
      <c r="M8" s="36" t="s">
        <v>28</v>
      </c>
      <c r="N8" s="51">
        <v>0</v>
      </c>
      <c r="O8" s="51">
        <v>0</v>
      </c>
      <c r="P8" s="35">
        <v>0</v>
      </c>
      <c r="Q8" s="53">
        <v>0</v>
      </c>
      <c r="R8" s="53">
        <v>0</v>
      </c>
      <c r="S8" s="41">
        <v>0</v>
      </c>
      <c r="T8" s="51">
        <v>0</v>
      </c>
      <c r="U8" s="51">
        <v>0</v>
      </c>
      <c r="V8" s="120">
        <v>0</v>
      </c>
      <c r="W8" s="44" t="s">
        <v>27</v>
      </c>
      <c r="X8" s="44" t="s">
        <v>27</v>
      </c>
      <c r="Y8" s="44" t="s">
        <v>27</v>
      </c>
      <c r="Z8" s="44" t="s">
        <v>27</v>
      </c>
      <c r="AA8" s="44" t="s">
        <v>27</v>
      </c>
      <c r="AB8" s="44" t="s">
        <v>27</v>
      </c>
      <c r="AC8" s="44" t="s">
        <v>27</v>
      </c>
      <c r="AD8" s="44" t="s">
        <v>27</v>
      </c>
      <c r="AE8" s="44" t="s">
        <v>27</v>
      </c>
      <c r="AF8" s="44" t="s">
        <v>27</v>
      </c>
      <c r="AG8" s="44" t="s">
        <v>27</v>
      </c>
      <c r="AH8" s="44" t="s">
        <v>27</v>
      </c>
      <c r="AI8" s="44" t="s">
        <v>27</v>
      </c>
      <c r="AJ8" s="44" t="s">
        <v>27</v>
      </c>
      <c r="AK8" s="44" t="s">
        <v>27</v>
      </c>
      <c r="AL8" s="44" t="s">
        <v>27</v>
      </c>
      <c r="AM8" s="44" t="s">
        <v>27</v>
      </c>
      <c r="AN8" s="44" t="s">
        <v>27</v>
      </c>
      <c r="AO8" s="44" t="s">
        <v>27</v>
      </c>
      <c r="AP8" s="44" t="s">
        <v>27</v>
      </c>
      <c r="AQ8" s="44" t="s">
        <v>27</v>
      </c>
      <c r="AR8" s="44" t="s">
        <v>27</v>
      </c>
      <c r="AS8" s="44" t="s">
        <v>27</v>
      </c>
      <c r="AT8" s="44" t="s">
        <v>27</v>
      </c>
      <c r="AU8" s="44" t="s">
        <v>27</v>
      </c>
      <c r="AV8" s="44" t="s">
        <v>27</v>
      </c>
      <c r="AW8" s="44" t="s">
        <v>27</v>
      </c>
      <c r="AX8" s="44" t="s">
        <v>27</v>
      </c>
      <c r="AY8" s="44" t="s">
        <v>27</v>
      </c>
      <c r="AZ8" s="44" t="s">
        <v>27</v>
      </c>
      <c r="BA8" s="44" t="s">
        <v>27</v>
      </c>
      <c r="BB8" s="44" t="s">
        <v>27</v>
      </c>
    </row>
    <row r="9" spans="1:54" ht="18.399999999999999" customHeight="1" x14ac:dyDescent="0.25">
      <c r="A9" s="34" t="s">
        <v>35</v>
      </c>
      <c r="B9" s="51">
        <v>77</v>
      </c>
      <c r="C9" s="51">
        <v>169</v>
      </c>
      <c r="D9" s="31">
        <f t="shared" si="1"/>
        <v>119.48051948051948</v>
      </c>
      <c r="E9" s="51">
        <v>7</v>
      </c>
      <c r="F9" s="51">
        <v>10</v>
      </c>
      <c r="G9" s="32">
        <f t="shared" ref="G9:G46" si="3">(F9-E9)/E9*100</f>
        <v>42.857142857142854</v>
      </c>
      <c r="H9" s="51">
        <v>72</v>
      </c>
      <c r="I9" s="51">
        <v>151</v>
      </c>
      <c r="J9" s="32">
        <f t="shared" si="2"/>
        <v>109.72222222222223</v>
      </c>
      <c r="K9" s="51">
        <v>23</v>
      </c>
      <c r="L9" s="51">
        <v>6</v>
      </c>
      <c r="M9" s="36">
        <f t="shared" si="0"/>
        <v>-73.91304347826086</v>
      </c>
      <c r="N9" s="44" t="s">
        <v>27</v>
      </c>
      <c r="O9" s="44" t="s">
        <v>27</v>
      </c>
      <c r="P9" s="35" t="s">
        <v>28</v>
      </c>
      <c r="Q9" s="44" t="s">
        <v>27</v>
      </c>
      <c r="R9" s="44" t="s">
        <v>27</v>
      </c>
      <c r="S9" s="41" t="s">
        <v>28</v>
      </c>
      <c r="T9" s="51">
        <v>5</v>
      </c>
      <c r="U9" s="51">
        <v>12</v>
      </c>
      <c r="V9" s="120">
        <v>1.4</v>
      </c>
      <c r="W9" s="44" t="s">
        <v>27</v>
      </c>
      <c r="X9" s="44" t="s">
        <v>27</v>
      </c>
      <c r="Y9" s="44" t="s">
        <v>27</v>
      </c>
      <c r="Z9" s="44" t="s">
        <v>27</v>
      </c>
      <c r="AA9" s="44" t="s">
        <v>27</v>
      </c>
      <c r="AB9" s="44" t="s">
        <v>27</v>
      </c>
      <c r="AC9" s="44" t="s">
        <v>27</v>
      </c>
      <c r="AD9" s="44" t="s">
        <v>27</v>
      </c>
      <c r="AE9" s="44" t="s">
        <v>27</v>
      </c>
      <c r="AF9" s="116" t="s">
        <v>32</v>
      </c>
      <c r="AG9" s="116" t="s">
        <v>32</v>
      </c>
      <c r="AH9" s="116">
        <v>25</v>
      </c>
      <c r="AI9" s="116">
        <v>93</v>
      </c>
      <c r="AJ9" s="116">
        <v>272</v>
      </c>
      <c r="AK9" s="116">
        <v>11</v>
      </c>
      <c r="AL9" s="116">
        <v>26</v>
      </c>
      <c r="AM9" s="116">
        <v>10</v>
      </c>
      <c r="AN9" s="116">
        <v>12</v>
      </c>
      <c r="AO9" s="116">
        <v>12</v>
      </c>
      <c r="AP9" s="116">
        <v>27</v>
      </c>
      <c r="AQ9" s="116">
        <v>19</v>
      </c>
      <c r="AR9" s="116">
        <v>20</v>
      </c>
      <c r="AS9" s="116">
        <v>12</v>
      </c>
      <c r="AT9" s="116">
        <v>57</v>
      </c>
      <c r="AU9" s="116">
        <v>10</v>
      </c>
      <c r="AV9" s="116">
        <v>16</v>
      </c>
      <c r="AW9" s="116">
        <v>1</v>
      </c>
      <c r="AX9" s="116">
        <v>2</v>
      </c>
      <c r="AY9" s="116">
        <v>0</v>
      </c>
      <c r="AZ9" s="116">
        <v>2</v>
      </c>
      <c r="BA9" s="116">
        <v>0</v>
      </c>
      <c r="BB9" s="116">
        <v>3</v>
      </c>
    </row>
    <row r="10" spans="1:54" ht="18.399999999999999" customHeight="1" x14ac:dyDescent="0.25">
      <c r="A10" s="57" t="s">
        <v>36</v>
      </c>
      <c r="B10" s="51">
        <v>123</v>
      </c>
      <c r="C10" s="51">
        <v>155</v>
      </c>
      <c r="D10" s="31">
        <f t="shared" si="1"/>
        <v>26.016260162601629</v>
      </c>
      <c r="E10" s="51">
        <v>10</v>
      </c>
      <c r="F10" s="51">
        <v>4</v>
      </c>
      <c r="G10" s="32">
        <f t="shared" si="3"/>
        <v>-60</v>
      </c>
      <c r="H10" s="51">
        <v>56</v>
      </c>
      <c r="I10" s="51">
        <v>75</v>
      </c>
      <c r="J10" s="32">
        <f t="shared" si="2"/>
        <v>33.928571428571431</v>
      </c>
      <c r="K10" s="51">
        <v>9</v>
      </c>
      <c r="L10" s="51">
        <v>28</v>
      </c>
      <c r="M10" s="36">
        <f t="shared" si="0"/>
        <v>211.11111111111111</v>
      </c>
      <c r="N10" s="51">
        <v>5</v>
      </c>
      <c r="O10" s="51">
        <v>4</v>
      </c>
      <c r="P10" s="49">
        <f>(O10-N10)/N10*100</f>
        <v>-20</v>
      </c>
      <c r="Q10" s="53">
        <v>0</v>
      </c>
      <c r="R10" s="53">
        <v>0</v>
      </c>
      <c r="S10" s="41">
        <v>0</v>
      </c>
      <c r="T10" s="51">
        <v>8</v>
      </c>
      <c r="U10" s="51">
        <v>10</v>
      </c>
      <c r="V10" s="120">
        <v>0.25</v>
      </c>
      <c r="W10" s="115">
        <v>30</v>
      </c>
      <c r="X10" s="116">
        <v>18</v>
      </c>
      <c r="Y10" s="116">
        <v>-40</v>
      </c>
      <c r="Z10" s="116">
        <v>32</v>
      </c>
      <c r="AA10" s="116">
        <v>42</v>
      </c>
      <c r="AB10" s="116">
        <v>31.2</v>
      </c>
      <c r="AC10" s="116">
        <v>29</v>
      </c>
      <c r="AD10" s="116">
        <v>48</v>
      </c>
      <c r="AE10" s="116">
        <v>65.5</v>
      </c>
      <c r="AF10" s="116">
        <v>1</v>
      </c>
      <c r="AG10" s="116">
        <v>1</v>
      </c>
      <c r="AH10" s="116">
        <v>61</v>
      </c>
      <c r="AI10" s="116">
        <v>82</v>
      </c>
      <c r="AJ10" s="116">
        <v>34.4</v>
      </c>
      <c r="AK10" s="116">
        <v>24</v>
      </c>
      <c r="AL10" s="116">
        <v>43</v>
      </c>
      <c r="AM10" s="116">
        <v>15</v>
      </c>
      <c r="AN10" s="116">
        <v>16</v>
      </c>
      <c r="AO10" s="116">
        <v>23</v>
      </c>
      <c r="AP10" s="116">
        <v>19</v>
      </c>
      <c r="AQ10" s="116">
        <v>26</v>
      </c>
      <c r="AR10" s="116">
        <v>21</v>
      </c>
      <c r="AS10" s="116">
        <v>18</v>
      </c>
      <c r="AT10" s="116">
        <v>33</v>
      </c>
      <c r="AU10" s="116">
        <v>14</v>
      </c>
      <c r="AV10" s="116">
        <v>21</v>
      </c>
      <c r="AW10" s="116">
        <v>9</v>
      </c>
      <c r="AX10" s="116">
        <v>9</v>
      </c>
      <c r="AY10" s="116">
        <v>1</v>
      </c>
      <c r="AZ10" s="116">
        <v>3</v>
      </c>
      <c r="BA10" s="116">
        <v>8</v>
      </c>
      <c r="BB10" s="116">
        <v>7</v>
      </c>
    </row>
    <row r="11" spans="1:54" ht="18.399999999999999" customHeight="1" x14ac:dyDescent="0.25">
      <c r="A11" s="57" t="s">
        <v>37</v>
      </c>
      <c r="B11" s="51">
        <v>210</v>
      </c>
      <c r="C11" s="51">
        <v>279</v>
      </c>
      <c r="D11" s="31">
        <f t="shared" si="1"/>
        <v>32.857142857142854</v>
      </c>
      <c r="E11" s="44" t="s">
        <v>27</v>
      </c>
      <c r="F11" s="44" t="s">
        <v>27</v>
      </c>
      <c r="G11" s="52" t="s">
        <v>28</v>
      </c>
      <c r="H11" s="51">
        <v>108</v>
      </c>
      <c r="I11" s="51">
        <v>139</v>
      </c>
      <c r="J11" s="32">
        <f t="shared" si="2"/>
        <v>28.703703703703702</v>
      </c>
      <c r="K11" s="51">
        <v>3</v>
      </c>
      <c r="L11" s="51">
        <v>0</v>
      </c>
      <c r="M11" s="36">
        <f t="shared" si="0"/>
        <v>-100</v>
      </c>
      <c r="N11" s="51">
        <v>3</v>
      </c>
      <c r="O11" s="51">
        <v>6</v>
      </c>
      <c r="P11" s="49">
        <f>(O11-N11)/N11*100</f>
        <v>100</v>
      </c>
      <c r="Q11" s="53">
        <v>0</v>
      </c>
      <c r="R11" s="53">
        <v>0</v>
      </c>
      <c r="S11" s="41">
        <v>0</v>
      </c>
      <c r="T11" s="51">
        <v>9</v>
      </c>
      <c r="U11" s="51">
        <v>1</v>
      </c>
      <c r="V11" s="120">
        <v>-0.88900000000000001</v>
      </c>
      <c r="W11" s="115">
        <v>37</v>
      </c>
      <c r="X11" s="116">
        <v>50</v>
      </c>
      <c r="Y11" s="116">
        <v>35.1</v>
      </c>
      <c r="Z11" s="116">
        <v>49</v>
      </c>
      <c r="AA11" s="116">
        <v>60</v>
      </c>
      <c r="AB11" s="116">
        <v>22.4</v>
      </c>
      <c r="AC11" s="116">
        <v>68</v>
      </c>
      <c r="AD11" s="116">
        <v>84</v>
      </c>
      <c r="AE11" s="116">
        <v>23.5</v>
      </c>
      <c r="AF11" s="44" t="s">
        <v>27</v>
      </c>
      <c r="AG11" s="44" t="s">
        <v>27</v>
      </c>
      <c r="AH11" s="116">
        <v>102</v>
      </c>
      <c r="AI11" s="116">
        <v>115</v>
      </c>
      <c r="AJ11" s="116">
        <v>12.7</v>
      </c>
      <c r="AK11" s="116">
        <v>30</v>
      </c>
      <c r="AL11" s="116">
        <v>73</v>
      </c>
      <c r="AM11" s="116">
        <v>20</v>
      </c>
      <c r="AN11" s="116">
        <v>34</v>
      </c>
      <c r="AO11" s="116">
        <v>38</v>
      </c>
      <c r="AP11" s="116">
        <v>37</v>
      </c>
      <c r="AQ11" s="116">
        <v>38</v>
      </c>
      <c r="AR11" s="116">
        <v>33</v>
      </c>
      <c r="AS11" s="116">
        <v>40</v>
      </c>
      <c r="AT11" s="116">
        <v>43</v>
      </c>
      <c r="AU11" s="116">
        <v>16</v>
      </c>
      <c r="AV11" s="116">
        <v>25</v>
      </c>
      <c r="AW11" s="116">
        <v>9</v>
      </c>
      <c r="AX11" s="116">
        <v>8</v>
      </c>
      <c r="AY11" s="116">
        <v>5</v>
      </c>
      <c r="AZ11" s="116">
        <v>1</v>
      </c>
      <c r="BA11" s="116">
        <v>6</v>
      </c>
      <c r="BB11" s="116">
        <v>14</v>
      </c>
    </row>
    <row r="12" spans="1:54" ht="18.399999999999999" customHeight="1" x14ac:dyDescent="0.25">
      <c r="A12" s="57" t="s">
        <v>38</v>
      </c>
      <c r="B12" s="51">
        <v>254</v>
      </c>
      <c r="C12" s="51">
        <v>333</v>
      </c>
      <c r="D12" s="31">
        <f t="shared" si="1"/>
        <v>31.102362204724411</v>
      </c>
      <c r="E12" s="51">
        <v>0</v>
      </c>
      <c r="F12" s="51">
        <v>1</v>
      </c>
      <c r="G12" s="32">
        <v>100</v>
      </c>
      <c r="H12" s="51">
        <v>115</v>
      </c>
      <c r="I12" s="51">
        <v>176</v>
      </c>
      <c r="J12" s="32">
        <f t="shared" si="2"/>
        <v>53.04347826086957</v>
      </c>
      <c r="K12" s="51">
        <v>10</v>
      </c>
      <c r="L12" s="51">
        <v>14</v>
      </c>
      <c r="M12" s="36">
        <f t="shared" si="0"/>
        <v>40</v>
      </c>
      <c r="N12" s="51">
        <v>6</v>
      </c>
      <c r="O12" s="51">
        <v>3</v>
      </c>
      <c r="P12" s="49">
        <f>(O12-N12)/N12*100</f>
        <v>-50</v>
      </c>
      <c r="Q12" s="53">
        <v>0</v>
      </c>
      <c r="R12" s="53">
        <v>1</v>
      </c>
      <c r="S12" s="41">
        <v>100</v>
      </c>
      <c r="T12" s="51">
        <v>32</v>
      </c>
      <c r="U12" s="51">
        <v>42</v>
      </c>
      <c r="V12" s="120">
        <v>0.312</v>
      </c>
      <c r="W12" s="115">
        <v>77</v>
      </c>
      <c r="X12" s="116">
        <v>81</v>
      </c>
      <c r="Y12" s="116">
        <v>5.2</v>
      </c>
      <c r="Z12" s="116">
        <v>103</v>
      </c>
      <c r="AA12" s="116">
        <v>111</v>
      </c>
      <c r="AB12" s="116">
        <v>7.7</v>
      </c>
      <c r="AC12" s="116">
        <v>33</v>
      </c>
      <c r="AD12" s="116">
        <v>32</v>
      </c>
      <c r="AE12" s="116">
        <v>-3</v>
      </c>
      <c r="AF12" s="116" t="s">
        <v>32</v>
      </c>
      <c r="AG12" s="116" t="s">
        <v>32</v>
      </c>
      <c r="AH12" s="116">
        <v>118</v>
      </c>
      <c r="AI12" s="116">
        <v>155</v>
      </c>
      <c r="AJ12" s="116">
        <v>31.3</v>
      </c>
      <c r="AK12" s="116">
        <v>36</v>
      </c>
      <c r="AL12" s="116">
        <v>54</v>
      </c>
      <c r="AM12" s="116">
        <v>20</v>
      </c>
      <c r="AN12" s="116">
        <v>36</v>
      </c>
      <c r="AO12" s="116">
        <v>44</v>
      </c>
      <c r="AP12" s="116">
        <v>44</v>
      </c>
      <c r="AQ12" s="116">
        <v>36</v>
      </c>
      <c r="AR12" s="116">
        <v>62</v>
      </c>
      <c r="AS12" s="116">
        <v>52</v>
      </c>
      <c r="AT12" s="116">
        <v>56</v>
      </c>
      <c r="AU12" s="116">
        <v>34</v>
      </c>
      <c r="AV12" s="116">
        <v>65</v>
      </c>
      <c r="AW12" s="116">
        <v>28</v>
      </c>
      <c r="AX12" s="116">
        <v>17</v>
      </c>
      <c r="AY12" s="116">
        <v>5</v>
      </c>
      <c r="AZ12" s="116">
        <v>8</v>
      </c>
      <c r="BA12" s="116">
        <v>2</v>
      </c>
      <c r="BB12" s="116">
        <v>5</v>
      </c>
    </row>
    <row r="13" spans="1:54" ht="18.399999999999999" customHeight="1" x14ac:dyDescent="0.25">
      <c r="A13" s="57" t="s">
        <v>39</v>
      </c>
      <c r="B13" s="51">
        <v>121</v>
      </c>
      <c r="C13" s="51">
        <v>123</v>
      </c>
      <c r="D13" s="31">
        <f t="shared" si="1"/>
        <v>1.6528925619834711</v>
      </c>
      <c r="E13" s="51">
        <v>23</v>
      </c>
      <c r="F13" s="51">
        <v>19</v>
      </c>
      <c r="G13" s="32">
        <f t="shared" si="3"/>
        <v>-17.391304347826086</v>
      </c>
      <c r="H13" s="51">
        <v>69</v>
      </c>
      <c r="I13" s="51">
        <v>72</v>
      </c>
      <c r="J13" s="32">
        <f t="shared" si="2"/>
        <v>4.3478260869565215</v>
      </c>
      <c r="K13" s="51">
        <v>25</v>
      </c>
      <c r="L13" s="51">
        <v>8</v>
      </c>
      <c r="M13" s="36">
        <f t="shared" si="0"/>
        <v>-68</v>
      </c>
      <c r="N13" s="51">
        <v>3</v>
      </c>
      <c r="O13" s="51">
        <v>4</v>
      </c>
      <c r="P13" s="49">
        <f>(O13-N13)/N13*100</f>
        <v>33.333333333333329</v>
      </c>
      <c r="Q13" s="53">
        <v>1</v>
      </c>
      <c r="R13" s="53">
        <v>0</v>
      </c>
      <c r="S13" s="41">
        <f>(R13-Q13)/Q13*100</f>
        <v>-100</v>
      </c>
      <c r="T13" s="51">
        <v>10</v>
      </c>
      <c r="U13" s="51">
        <v>13</v>
      </c>
      <c r="V13" s="120">
        <v>0.3</v>
      </c>
      <c r="W13" s="115">
        <v>22</v>
      </c>
      <c r="X13" s="116">
        <v>26</v>
      </c>
      <c r="Y13" s="116">
        <v>18.2</v>
      </c>
      <c r="Z13" s="116">
        <v>49</v>
      </c>
      <c r="AA13" s="116">
        <v>31</v>
      </c>
      <c r="AB13" s="116">
        <v>-36.700000000000003</v>
      </c>
      <c r="AC13" s="116">
        <v>29</v>
      </c>
      <c r="AD13" s="116">
        <v>22</v>
      </c>
      <c r="AE13" s="116">
        <v>-24.1</v>
      </c>
      <c r="AF13" s="116" t="s">
        <v>32</v>
      </c>
      <c r="AG13" s="116" t="s">
        <v>32</v>
      </c>
      <c r="AH13" s="116">
        <v>50</v>
      </c>
      <c r="AI13" s="116">
        <v>68</v>
      </c>
      <c r="AJ13" s="116">
        <v>36</v>
      </c>
      <c r="AK13" s="116">
        <v>17</v>
      </c>
      <c r="AL13" s="116">
        <v>24</v>
      </c>
      <c r="AM13" s="116">
        <v>9</v>
      </c>
      <c r="AN13" s="116">
        <v>12</v>
      </c>
      <c r="AO13" s="116">
        <v>25</v>
      </c>
      <c r="AP13" s="116">
        <v>8</v>
      </c>
      <c r="AQ13" s="116">
        <v>12</v>
      </c>
      <c r="AR13" s="116">
        <v>26</v>
      </c>
      <c r="AS13" s="116">
        <v>21</v>
      </c>
      <c r="AT13" s="116">
        <v>18</v>
      </c>
      <c r="AU13" s="116">
        <v>13</v>
      </c>
      <c r="AV13" s="116">
        <v>23</v>
      </c>
      <c r="AW13" s="116">
        <v>16</v>
      </c>
      <c r="AX13" s="116">
        <v>8</v>
      </c>
      <c r="AY13" s="116">
        <v>6</v>
      </c>
      <c r="AZ13" s="116">
        <v>1</v>
      </c>
      <c r="BA13" s="116">
        <v>2</v>
      </c>
      <c r="BB13" s="116">
        <v>5</v>
      </c>
    </row>
    <row r="14" spans="1:54" ht="18.399999999999999" customHeight="1" x14ac:dyDescent="0.25">
      <c r="A14" s="57" t="s">
        <v>40</v>
      </c>
      <c r="B14" s="44" t="s">
        <v>27</v>
      </c>
      <c r="C14" s="44" t="s">
        <v>27</v>
      </c>
      <c r="D14" s="31" t="s">
        <v>28</v>
      </c>
      <c r="E14" s="44" t="s">
        <v>27</v>
      </c>
      <c r="F14" s="44" t="s">
        <v>27</v>
      </c>
      <c r="G14" s="44" t="s">
        <v>28</v>
      </c>
      <c r="H14" s="44" t="s">
        <v>27</v>
      </c>
      <c r="I14" s="44" t="s">
        <v>27</v>
      </c>
      <c r="J14" s="44" t="s">
        <v>28</v>
      </c>
      <c r="K14" s="44" t="s">
        <v>27</v>
      </c>
      <c r="L14" s="44" t="s">
        <v>27</v>
      </c>
      <c r="M14" s="44" t="s">
        <v>28</v>
      </c>
      <c r="N14" s="44" t="s">
        <v>27</v>
      </c>
      <c r="O14" s="44" t="s">
        <v>27</v>
      </c>
      <c r="P14" s="44" t="s">
        <v>28</v>
      </c>
      <c r="Q14" s="44" t="s">
        <v>27</v>
      </c>
      <c r="R14" s="44" t="s">
        <v>27</v>
      </c>
      <c r="S14" s="44" t="s">
        <v>28</v>
      </c>
      <c r="T14" s="51">
        <v>3</v>
      </c>
      <c r="U14" s="51">
        <v>5</v>
      </c>
      <c r="V14" s="120">
        <v>0.66600000000000004</v>
      </c>
      <c r="W14" s="115">
        <v>11</v>
      </c>
      <c r="X14" s="116">
        <v>8</v>
      </c>
      <c r="Y14" s="116">
        <v>-27.3</v>
      </c>
      <c r="Z14" s="116">
        <v>15</v>
      </c>
      <c r="AA14" s="116">
        <v>20</v>
      </c>
      <c r="AB14" s="116">
        <v>33.299999999999997</v>
      </c>
      <c r="AC14" s="116">
        <v>7</v>
      </c>
      <c r="AD14" s="116">
        <v>11</v>
      </c>
      <c r="AE14" s="116">
        <v>57.1</v>
      </c>
      <c r="AF14" s="116" t="s">
        <v>32</v>
      </c>
      <c r="AG14" s="116" t="s">
        <v>32</v>
      </c>
      <c r="AH14" s="116">
        <v>36</v>
      </c>
      <c r="AI14" s="116">
        <v>33</v>
      </c>
      <c r="AJ14" s="116">
        <v>-8.3000000000000007</v>
      </c>
      <c r="AK14" s="116">
        <v>6</v>
      </c>
      <c r="AL14" s="116">
        <v>4</v>
      </c>
      <c r="AM14" s="116">
        <v>8</v>
      </c>
      <c r="AN14" s="116">
        <v>3</v>
      </c>
      <c r="AO14" s="116">
        <v>7</v>
      </c>
      <c r="AP14" s="116">
        <v>8</v>
      </c>
      <c r="AQ14" s="116">
        <v>10</v>
      </c>
      <c r="AR14" s="116">
        <v>6</v>
      </c>
      <c r="AS14" s="116">
        <v>9</v>
      </c>
      <c r="AT14" s="116">
        <v>1</v>
      </c>
      <c r="AU14" s="116">
        <v>7</v>
      </c>
      <c r="AV14" s="116">
        <v>2</v>
      </c>
      <c r="AW14" s="116">
        <v>1</v>
      </c>
      <c r="AX14" s="116">
        <v>1</v>
      </c>
      <c r="AY14" s="116">
        <v>0</v>
      </c>
      <c r="AZ14" s="116">
        <v>1</v>
      </c>
      <c r="BA14" s="116">
        <v>0</v>
      </c>
      <c r="BB14" s="116">
        <v>0</v>
      </c>
    </row>
    <row r="15" spans="1:54" ht="18.399999999999999" customHeight="1" x14ac:dyDescent="0.25">
      <c r="A15" s="59" t="s">
        <v>41</v>
      </c>
      <c r="B15" s="51">
        <v>86</v>
      </c>
      <c r="C15" s="51">
        <v>102</v>
      </c>
      <c r="D15" s="31">
        <f t="shared" ref="D15" si="4">(C15-B15)/B15*100</f>
        <v>18.604651162790699</v>
      </c>
      <c r="E15" s="44" t="s">
        <v>27</v>
      </c>
      <c r="F15" s="44" t="s">
        <v>27</v>
      </c>
      <c r="G15" s="52" t="s">
        <v>28</v>
      </c>
      <c r="H15" s="51">
        <v>45</v>
      </c>
      <c r="I15" s="51">
        <v>57</v>
      </c>
      <c r="J15" s="32">
        <f t="shared" si="2"/>
        <v>26.666666666666668</v>
      </c>
      <c r="K15" s="51">
        <v>18</v>
      </c>
      <c r="L15" s="51">
        <v>14</v>
      </c>
      <c r="M15" s="36">
        <f t="shared" si="0"/>
        <v>-22.222222222222221</v>
      </c>
      <c r="N15" s="44" t="s">
        <v>27</v>
      </c>
      <c r="O15" s="44" t="s">
        <v>27</v>
      </c>
      <c r="P15" s="44" t="s">
        <v>28</v>
      </c>
      <c r="Q15" s="44" t="s">
        <v>27</v>
      </c>
      <c r="R15" s="44" t="s">
        <v>27</v>
      </c>
      <c r="S15" s="44" t="s">
        <v>28</v>
      </c>
      <c r="T15" s="51">
        <v>1</v>
      </c>
      <c r="U15" s="51">
        <v>0</v>
      </c>
      <c r="V15" s="120">
        <v>-1</v>
      </c>
      <c r="W15" s="115">
        <v>14</v>
      </c>
      <c r="X15" s="116">
        <v>27</v>
      </c>
      <c r="Y15" s="116">
        <v>92.8</v>
      </c>
      <c r="Z15" s="116">
        <v>17</v>
      </c>
      <c r="AA15" s="116">
        <v>10</v>
      </c>
      <c r="AB15" s="116">
        <v>-41.1</v>
      </c>
      <c r="AC15" s="116">
        <v>42</v>
      </c>
      <c r="AD15" s="116">
        <v>45</v>
      </c>
      <c r="AE15" s="116">
        <v>7.1</v>
      </c>
      <c r="AF15" s="116" t="s">
        <v>42</v>
      </c>
      <c r="AG15" s="116" t="s">
        <v>42</v>
      </c>
      <c r="AH15" s="116">
        <v>39</v>
      </c>
      <c r="AI15" s="116">
        <v>48</v>
      </c>
      <c r="AJ15" s="116">
        <v>23.1</v>
      </c>
      <c r="AK15" s="116">
        <v>16</v>
      </c>
      <c r="AL15" s="116">
        <v>17</v>
      </c>
      <c r="AM15" s="116">
        <v>7</v>
      </c>
      <c r="AN15" s="116">
        <v>9</v>
      </c>
      <c r="AO15" s="116">
        <v>10</v>
      </c>
      <c r="AP15" s="116">
        <v>11</v>
      </c>
      <c r="AQ15" s="116">
        <v>15</v>
      </c>
      <c r="AR15" s="116">
        <v>29</v>
      </c>
      <c r="AS15" s="116">
        <v>23</v>
      </c>
      <c r="AT15" s="116">
        <v>15</v>
      </c>
      <c r="AU15" s="116">
        <v>12</v>
      </c>
      <c r="AV15" s="116">
        <v>16</v>
      </c>
      <c r="AW15" s="116">
        <v>3</v>
      </c>
      <c r="AX15" s="116">
        <v>6</v>
      </c>
      <c r="AY15" s="116">
        <v>0</v>
      </c>
      <c r="AZ15" s="116">
        <v>3</v>
      </c>
      <c r="BA15" s="116">
        <v>0</v>
      </c>
      <c r="BB15" s="116">
        <v>0</v>
      </c>
    </row>
    <row r="16" spans="1:54" ht="18.399999999999999" customHeight="1" x14ac:dyDescent="0.25">
      <c r="A16" s="34" t="s">
        <v>43</v>
      </c>
      <c r="B16" s="51">
        <v>478</v>
      </c>
      <c r="C16" s="51">
        <v>705</v>
      </c>
      <c r="D16" s="31">
        <f t="shared" si="1"/>
        <v>47.489539748953973</v>
      </c>
      <c r="E16" s="44" t="s">
        <v>27</v>
      </c>
      <c r="F16" s="44" t="s">
        <v>27</v>
      </c>
      <c r="G16" s="52" t="s">
        <v>28</v>
      </c>
      <c r="H16" s="51">
        <v>209</v>
      </c>
      <c r="I16" s="51">
        <v>518</v>
      </c>
      <c r="J16" s="32">
        <f t="shared" si="2"/>
        <v>147.84688995215311</v>
      </c>
      <c r="K16" s="51">
        <v>39</v>
      </c>
      <c r="L16" s="51">
        <v>76</v>
      </c>
      <c r="M16" s="36">
        <f t="shared" si="0"/>
        <v>94.871794871794862</v>
      </c>
      <c r="N16" s="44" t="s">
        <v>27</v>
      </c>
      <c r="O16" s="44" t="s">
        <v>27</v>
      </c>
      <c r="P16" s="44" t="s">
        <v>28</v>
      </c>
      <c r="Q16" s="44" t="s">
        <v>27</v>
      </c>
      <c r="R16" s="44" t="s">
        <v>27</v>
      </c>
      <c r="S16" s="44" t="s">
        <v>28</v>
      </c>
      <c r="T16" s="51">
        <v>0</v>
      </c>
      <c r="U16" s="51">
        <v>0</v>
      </c>
      <c r="V16" s="120">
        <v>0</v>
      </c>
      <c r="W16" s="44" t="s">
        <v>27</v>
      </c>
      <c r="X16" s="44" t="s">
        <v>27</v>
      </c>
      <c r="Y16" s="44" t="s">
        <v>27</v>
      </c>
      <c r="Z16" s="44" t="s">
        <v>27</v>
      </c>
      <c r="AA16" s="44" t="s">
        <v>27</v>
      </c>
      <c r="AB16" s="44" t="s">
        <v>27</v>
      </c>
      <c r="AC16" s="44" t="s">
        <v>27</v>
      </c>
      <c r="AD16" s="44" t="s">
        <v>27</v>
      </c>
      <c r="AE16" s="44" t="s">
        <v>27</v>
      </c>
      <c r="AF16" s="44" t="s">
        <v>27</v>
      </c>
      <c r="AG16" s="44" t="s">
        <v>27</v>
      </c>
      <c r="AH16" s="44" t="s">
        <v>27</v>
      </c>
      <c r="AI16" s="44" t="s">
        <v>27</v>
      </c>
      <c r="AJ16" s="44" t="s">
        <v>27</v>
      </c>
      <c r="AK16" s="44" t="s">
        <v>27</v>
      </c>
      <c r="AL16" s="44" t="s">
        <v>27</v>
      </c>
      <c r="AM16" s="44" t="s">
        <v>27</v>
      </c>
      <c r="AN16" s="44" t="s">
        <v>27</v>
      </c>
      <c r="AO16" s="44" t="s">
        <v>27</v>
      </c>
      <c r="AP16" s="44" t="s">
        <v>27</v>
      </c>
      <c r="AQ16" s="44" t="s">
        <v>27</v>
      </c>
      <c r="AR16" s="44" t="s">
        <v>27</v>
      </c>
      <c r="AS16" s="44" t="s">
        <v>27</v>
      </c>
      <c r="AT16" s="44" t="s">
        <v>27</v>
      </c>
      <c r="AU16" s="44" t="s">
        <v>27</v>
      </c>
      <c r="AV16" s="44" t="s">
        <v>27</v>
      </c>
      <c r="AW16" s="44" t="s">
        <v>27</v>
      </c>
      <c r="AX16" s="44" t="s">
        <v>27</v>
      </c>
      <c r="AY16" s="44" t="s">
        <v>27</v>
      </c>
      <c r="AZ16" s="44" t="s">
        <v>27</v>
      </c>
      <c r="BA16" s="44" t="s">
        <v>27</v>
      </c>
      <c r="BB16" s="44" t="s">
        <v>27</v>
      </c>
    </row>
    <row r="17" spans="1:54" ht="18.399999999999999" customHeight="1" x14ac:dyDescent="0.25">
      <c r="A17" s="57" t="s">
        <v>44</v>
      </c>
      <c r="B17" s="44" t="s">
        <v>27</v>
      </c>
      <c r="C17" s="44" t="s">
        <v>27</v>
      </c>
      <c r="D17" s="31" t="s">
        <v>28</v>
      </c>
      <c r="E17" s="44" t="s">
        <v>27</v>
      </c>
      <c r="F17" s="44" t="s">
        <v>27</v>
      </c>
      <c r="G17" s="44" t="s">
        <v>28</v>
      </c>
      <c r="H17" s="44" t="s">
        <v>27</v>
      </c>
      <c r="I17" s="44" t="s">
        <v>27</v>
      </c>
      <c r="J17" s="44" t="s">
        <v>28</v>
      </c>
      <c r="K17" s="44" t="s">
        <v>27</v>
      </c>
      <c r="L17" s="44" t="s">
        <v>27</v>
      </c>
      <c r="M17" s="44" t="s">
        <v>28</v>
      </c>
      <c r="N17" s="44" t="s">
        <v>27</v>
      </c>
      <c r="O17" s="44" t="s">
        <v>27</v>
      </c>
      <c r="P17" s="44" t="s">
        <v>28</v>
      </c>
      <c r="Q17" s="44" t="s">
        <v>27</v>
      </c>
      <c r="R17" s="44" t="s">
        <v>27</v>
      </c>
      <c r="S17" s="44" t="s">
        <v>28</v>
      </c>
      <c r="T17" s="51">
        <v>18</v>
      </c>
      <c r="U17" s="51">
        <v>15</v>
      </c>
      <c r="V17" s="120">
        <v>-0.16600000000000001</v>
      </c>
      <c r="W17" s="44" t="s">
        <v>27</v>
      </c>
      <c r="X17" s="44" t="s">
        <v>27</v>
      </c>
      <c r="Y17" s="44" t="s">
        <v>27</v>
      </c>
      <c r="Z17" s="44" t="s">
        <v>27</v>
      </c>
      <c r="AA17" s="44" t="s">
        <v>27</v>
      </c>
      <c r="AB17" s="44" t="s">
        <v>27</v>
      </c>
      <c r="AC17" s="44" t="s">
        <v>27</v>
      </c>
      <c r="AD17" s="44" t="s">
        <v>27</v>
      </c>
      <c r="AE17" s="44" t="s">
        <v>27</v>
      </c>
      <c r="AF17" s="44" t="s">
        <v>27</v>
      </c>
      <c r="AG17" s="44" t="s">
        <v>27</v>
      </c>
      <c r="AH17" s="44" t="s">
        <v>27</v>
      </c>
      <c r="AI17" s="44" t="s">
        <v>27</v>
      </c>
      <c r="AJ17" s="44" t="s">
        <v>27</v>
      </c>
      <c r="AK17" s="44" t="s">
        <v>27</v>
      </c>
      <c r="AL17" s="44" t="s">
        <v>27</v>
      </c>
      <c r="AM17" s="44" t="s">
        <v>27</v>
      </c>
      <c r="AN17" s="44" t="s">
        <v>27</v>
      </c>
      <c r="AO17" s="44" t="s">
        <v>27</v>
      </c>
      <c r="AP17" s="44" t="s">
        <v>27</v>
      </c>
      <c r="AQ17" s="44" t="s">
        <v>27</v>
      </c>
      <c r="AR17" s="44" t="s">
        <v>27</v>
      </c>
      <c r="AS17" s="44" t="s">
        <v>27</v>
      </c>
      <c r="AT17" s="44" t="s">
        <v>27</v>
      </c>
      <c r="AU17" s="44" t="s">
        <v>27</v>
      </c>
      <c r="AV17" s="44" t="s">
        <v>27</v>
      </c>
      <c r="AW17" s="44" t="s">
        <v>27</v>
      </c>
      <c r="AX17" s="44" t="s">
        <v>27</v>
      </c>
      <c r="AY17" s="44" t="s">
        <v>27</v>
      </c>
      <c r="AZ17" s="44" t="s">
        <v>27</v>
      </c>
      <c r="BA17" s="44" t="s">
        <v>27</v>
      </c>
      <c r="BB17" s="44" t="s">
        <v>27</v>
      </c>
    </row>
    <row r="18" spans="1:54" ht="18.399999999999999" customHeight="1" x14ac:dyDescent="0.25">
      <c r="A18" s="57" t="s">
        <v>45</v>
      </c>
      <c r="B18" s="51">
        <v>737</v>
      </c>
      <c r="C18" s="51">
        <v>1335</v>
      </c>
      <c r="D18" s="31">
        <f t="shared" si="1"/>
        <v>81.139755766621434</v>
      </c>
      <c r="E18" s="51">
        <v>60</v>
      </c>
      <c r="F18" s="51">
        <v>150</v>
      </c>
      <c r="G18" s="32">
        <f t="shared" si="3"/>
        <v>150</v>
      </c>
      <c r="H18" s="51">
        <v>384</v>
      </c>
      <c r="I18" s="51">
        <v>696</v>
      </c>
      <c r="J18" s="32">
        <f t="shared" si="2"/>
        <v>81.25</v>
      </c>
      <c r="K18" s="51">
        <v>116</v>
      </c>
      <c r="L18" s="51">
        <v>122</v>
      </c>
      <c r="M18" s="36">
        <f t="shared" si="0"/>
        <v>5.1724137931034484</v>
      </c>
      <c r="N18" s="51">
        <v>9</v>
      </c>
      <c r="O18" s="51">
        <v>7</v>
      </c>
      <c r="P18" s="49">
        <f>(O18-N18)/N18*100</f>
        <v>-22.222222222222221</v>
      </c>
      <c r="Q18" s="53">
        <v>0</v>
      </c>
      <c r="R18" s="53">
        <v>0</v>
      </c>
      <c r="S18" s="41">
        <v>0</v>
      </c>
      <c r="T18" s="51">
        <v>137</v>
      </c>
      <c r="U18" s="51">
        <v>202</v>
      </c>
      <c r="V18" s="120">
        <v>0.47399999999999998</v>
      </c>
      <c r="W18" s="115">
        <v>213</v>
      </c>
      <c r="X18" s="116">
        <v>364</v>
      </c>
      <c r="Y18" s="116">
        <v>70.900000000000006</v>
      </c>
      <c r="Z18" s="116">
        <v>110</v>
      </c>
      <c r="AA18" s="116">
        <v>247</v>
      </c>
      <c r="AB18" s="116">
        <v>124.5</v>
      </c>
      <c r="AC18" s="116">
        <v>210</v>
      </c>
      <c r="AD18" s="116">
        <v>374</v>
      </c>
      <c r="AE18" s="116">
        <v>78.099999999999994</v>
      </c>
      <c r="AF18" s="116" t="s">
        <v>32</v>
      </c>
      <c r="AG18" s="116" t="s">
        <v>32</v>
      </c>
      <c r="AH18" s="116">
        <v>354</v>
      </c>
      <c r="AI18" s="116">
        <v>571</v>
      </c>
      <c r="AJ18" s="116">
        <v>61.2</v>
      </c>
      <c r="AK18" s="116">
        <v>102</v>
      </c>
      <c r="AL18" s="116">
        <v>270</v>
      </c>
      <c r="AM18" s="116">
        <v>101</v>
      </c>
      <c r="AN18" s="116">
        <v>139</v>
      </c>
      <c r="AO18" s="116">
        <v>149</v>
      </c>
      <c r="AP18" s="116">
        <v>222</v>
      </c>
      <c r="AQ18" s="116">
        <v>126</v>
      </c>
      <c r="AR18" s="116">
        <v>195</v>
      </c>
      <c r="AS18" s="116">
        <v>140</v>
      </c>
      <c r="AT18" s="116">
        <v>247</v>
      </c>
      <c r="AU18" s="116">
        <v>72</v>
      </c>
      <c r="AV18" s="116">
        <v>150</v>
      </c>
      <c r="AW18" s="116">
        <v>18</v>
      </c>
      <c r="AX18" s="116">
        <v>63</v>
      </c>
      <c r="AY18" s="116">
        <v>10</v>
      </c>
      <c r="AZ18" s="116">
        <v>18</v>
      </c>
      <c r="BA18" s="116">
        <v>16</v>
      </c>
      <c r="BB18" s="116">
        <v>19</v>
      </c>
    </row>
    <row r="19" spans="1:54" ht="18.399999999999999" customHeight="1" x14ac:dyDescent="0.25">
      <c r="A19" s="57" t="s">
        <v>46</v>
      </c>
      <c r="B19" s="51">
        <v>116</v>
      </c>
      <c r="C19" s="51">
        <v>281</v>
      </c>
      <c r="D19" s="31">
        <f t="shared" si="1"/>
        <v>142.24137931034483</v>
      </c>
      <c r="E19" s="51">
        <v>17</v>
      </c>
      <c r="F19" s="51">
        <v>37</v>
      </c>
      <c r="G19" s="32">
        <f t="shared" si="3"/>
        <v>117.64705882352942</v>
      </c>
      <c r="H19" s="51">
        <v>54</v>
      </c>
      <c r="I19" s="51">
        <v>125</v>
      </c>
      <c r="J19" s="32">
        <f t="shared" si="2"/>
        <v>131.4814814814815</v>
      </c>
      <c r="K19" s="51">
        <v>20</v>
      </c>
      <c r="L19" s="51">
        <v>49</v>
      </c>
      <c r="M19" s="36">
        <f t="shared" si="0"/>
        <v>145</v>
      </c>
      <c r="N19" s="51">
        <v>4</v>
      </c>
      <c r="O19" s="51">
        <v>0</v>
      </c>
      <c r="P19" s="49">
        <f>(O19-N19)/N19*100</f>
        <v>-100</v>
      </c>
      <c r="Q19" s="53">
        <v>0</v>
      </c>
      <c r="R19" s="53">
        <v>0</v>
      </c>
      <c r="S19" s="41">
        <v>0</v>
      </c>
      <c r="T19" s="51">
        <v>4</v>
      </c>
      <c r="U19" s="51">
        <v>22</v>
      </c>
      <c r="V19" s="120">
        <v>4.5</v>
      </c>
      <c r="W19" s="115">
        <v>20</v>
      </c>
      <c r="X19" s="116">
        <v>55</v>
      </c>
      <c r="Y19" s="116">
        <v>175</v>
      </c>
      <c r="Z19" s="116">
        <v>33</v>
      </c>
      <c r="AA19" s="116">
        <v>32</v>
      </c>
      <c r="AB19" s="116">
        <v>-3</v>
      </c>
      <c r="AC19" s="116">
        <v>43</v>
      </c>
      <c r="AD19" s="116">
        <v>72</v>
      </c>
      <c r="AE19" s="116">
        <v>67.400000000000006</v>
      </c>
      <c r="AF19" s="116" t="s">
        <v>32</v>
      </c>
      <c r="AG19" s="116" t="s">
        <v>32</v>
      </c>
      <c r="AH19" s="116">
        <v>55</v>
      </c>
      <c r="AI19" s="116">
        <v>124</v>
      </c>
      <c r="AJ19" s="116">
        <v>125.4</v>
      </c>
      <c r="AK19" s="116">
        <v>22</v>
      </c>
      <c r="AL19" s="116">
        <v>68</v>
      </c>
      <c r="AM19" s="116">
        <v>10</v>
      </c>
      <c r="AN19" s="116">
        <v>19</v>
      </c>
      <c r="AO19" s="116">
        <v>21</v>
      </c>
      <c r="AP19" s="116">
        <v>31</v>
      </c>
      <c r="AQ19" s="116">
        <v>27</v>
      </c>
      <c r="AR19" s="116">
        <v>68</v>
      </c>
      <c r="AS19" s="116">
        <v>14</v>
      </c>
      <c r="AT19" s="116">
        <v>32</v>
      </c>
      <c r="AU19" s="116">
        <v>12</v>
      </c>
      <c r="AV19" s="116">
        <v>34</v>
      </c>
      <c r="AW19" s="116">
        <v>7</v>
      </c>
      <c r="AX19" s="116">
        <v>12</v>
      </c>
      <c r="AY19" s="116">
        <v>0</v>
      </c>
      <c r="AZ19" s="116">
        <v>7</v>
      </c>
      <c r="BA19" s="116">
        <v>3</v>
      </c>
      <c r="BB19" s="116">
        <v>3</v>
      </c>
    </row>
    <row r="20" spans="1:54" ht="18.399999999999999" customHeight="1" x14ac:dyDescent="0.25">
      <c r="A20" s="57" t="s">
        <v>47</v>
      </c>
      <c r="B20" s="44" t="s">
        <v>27</v>
      </c>
      <c r="C20" s="44" t="s">
        <v>27</v>
      </c>
      <c r="D20" s="31" t="s">
        <v>28</v>
      </c>
      <c r="E20" s="44" t="s">
        <v>27</v>
      </c>
      <c r="F20" s="44" t="s">
        <v>27</v>
      </c>
      <c r="G20" s="31" t="s">
        <v>28</v>
      </c>
      <c r="H20" s="44" t="s">
        <v>27</v>
      </c>
      <c r="I20" s="44" t="s">
        <v>27</v>
      </c>
      <c r="J20" s="31" t="s">
        <v>28</v>
      </c>
      <c r="K20" s="44" t="s">
        <v>27</v>
      </c>
      <c r="L20" s="44" t="s">
        <v>27</v>
      </c>
      <c r="M20" s="31" t="s">
        <v>28</v>
      </c>
      <c r="N20" s="44" t="s">
        <v>27</v>
      </c>
      <c r="O20" s="44" t="s">
        <v>27</v>
      </c>
      <c r="P20" s="31" t="s">
        <v>28</v>
      </c>
      <c r="Q20" s="44" t="s">
        <v>27</v>
      </c>
      <c r="R20" s="44" t="s">
        <v>27</v>
      </c>
      <c r="S20" s="31" t="s">
        <v>28</v>
      </c>
      <c r="T20" s="44" t="s">
        <v>27</v>
      </c>
      <c r="U20" s="44" t="s">
        <v>27</v>
      </c>
      <c r="V20" s="63" t="s">
        <v>28</v>
      </c>
      <c r="W20" s="115">
        <v>117</v>
      </c>
      <c r="X20" s="116">
        <v>185</v>
      </c>
      <c r="Y20" s="116">
        <v>58.1</v>
      </c>
      <c r="Z20" s="116">
        <v>195</v>
      </c>
      <c r="AA20" s="116">
        <v>284</v>
      </c>
      <c r="AB20" s="116">
        <v>45.6</v>
      </c>
      <c r="AC20" s="116">
        <v>74</v>
      </c>
      <c r="AD20" s="116">
        <v>94</v>
      </c>
      <c r="AE20" s="116">
        <v>27</v>
      </c>
      <c r="AF20" s="116" t="s">
        <v>32</v>
      </c>
      <c r="AG20" s="116" t="s">
        <v>32</v>
      </c>
      <c r="AH20" s="116">
        <v>202</v>
      </c>
      <c r="AI20" s="116">
        <v>451</v>
      </c>
      <c r="AJ20" s="116">
        <v>123.2</v>
      </c>
      <c r="AK20" s="116">
        <v>78</v>
      </c>
      <c r="AL20" s="116">
        <v>170</v>
      </c>
      <c r="AM20" s="116">
        <v>59</v>
      </c>
      <c r="AN20" s="116">
        <v>105</v>
      </c>
      <c r="AO20" s="116">
        <v>81</v>
      </c>
      <c r="AP20" s="116">
        <v>149</v>
      </c>
      <c r="AQ20" s="116">
        <v>83</v>
      </c>
      <c r="AR20" s="116">
        <v>163</v>
      </c>
      <c r="AS20" s="116">
        <v>92</v>
      </c>
      <c r="AT20" s="116">
        <v>161</v>
      </c>
      <c r="AU20" s="116">
        <v>47</v>
      </c>
      <c r="AV20" s="116">
        <v>105</v>
      </c>
      <c r="AW20" s="116">
        <v>22</v>
      </c>
      <c r="AX20" s="116">
        <v>25</v>
      </c>
      <c r="AY20" s="116">
        <v>10</v>
      </c>
      <c r="AZ20" s="116">
        <v>9</v>
      </c>
      <c r="BA20" s="116">
        <v>0</v>
      </c>
      <c r="BB20" s="116">
        <v>0</v>
      </c>
    </row>
    <row r="21" spans="1:54" ht="18.399999999999999" customHeight="1" x14ac:dyDescent="0.25">
      <c r="A21" s="57" t="s">
        <v>48</v>
      </c>
      <c r="B21" s="51">
        <v>103</v>
      </c>
      <c r="C21" s="51">
        <v>78</v>
      </c>
      <c r="D21" s="31">
        <f t="shared" si="1"/>
        <v>-24.271844660194176</v>
      </c>
      <c r="E21" s="51">
        <v>0</v>
      </c>
      <c r="F21" s="51">
        <v>0</v>
      </c>
      <c r="G21" s="32">
        <v>0</v>
      </c>
      <c r="H21" s="51">
        <v>65</v>
      </c>
      <c r="I21" s="51">
        <v>39</v>
      </c>
      <c r="J21" s="32">
        <f t="shared" si="2"/>
        <v>-40</v>
      </c>
      <c r="K21" s="51">
        <v>21</v>
      </c>
      <c r="L21" s="51">
        <v>11</v>
      </c>
      <c r="M21" s="36">
        <f t="shared" si="0"/>
        <v>-47.619047619047613</v>
      </c>
      <c r="N21" s="51">
        <v>1</v>
      </c>
      <c r="O21" s="51">
        <v>4</v>
      </c>
      <c r="P21" s="49">
        <f>(O21-N21)/N21*100</f>
        <v>300</v>
      </c>
      <c r="Q21" s="53">
        <v>0</v>
      </c>
      <c r="R21" s="53">
        <v>3</v>
      </c>
      <c r="S21" s="41">
        <v>100</v>
      </c>
      <c r="T21" s="51">
        <v>15</v>
      </c>
      <c r="U21" s="51">
        <v>21</v>
      </c>
      <c r="V21" s="120">
        <v>0.4</v>
      </c>
      <c r="W21" s="115">
        <v>24</v>
      </c>
      <c r="X21" s="116">
        <v>20</v>
      </c>
      <c r="Y21" s="116">
        <v>-16.666667</v>
      </c>
      <c r="Z21" s="116">
        <v>15</v>
      </c>
      <c r="AA21" s="116">
        <v>6</v>
      </c>
      <c r="AB21" s="116">
        <v>-60</v>
      </c>
      <c r="AC21" s="116">
        <v>45</v>
      </c>
      <c r="AD21" s="116">
        <v>26</v>
      </c>
      <c r="AE21" s="116">
        <v>-42.2</v>
      </c>
      <c r="AF21" s="116" t="s">
        <v>32</v>
      </c>
      <c r="AG21" s="116" t="s">
        <v>32</v>
      </c>
      <c r="AH21" s="44" t="s">
        <v>27</v>
      </c>
      <c r="AI21" s="44" t="s">
        <v>27</v>
      </c>
      <c r="AJ21" s="44" t="s">
        <v>27</v>
      </c>
      <c r="AK21" s="44" t="s">
        <v>27</v>
      </c>
      <c r="AL21" s="44" t="s">
        <v>27</v>
      </c>
      <c r="AM21" s="44" t="s">
        <v>27</v>
      </c>
      <c r="AN21" s="44" t="s">
        <v>27</v>
      </c>
      <c r="AO21" s="44" t="s">
        <v>27</v>
      </c>
      <c r="AP21" s="44" t="s">
        <v>27</v>
      </c>
      <c r="AQ21" s="44" t="s">
        <v>27</v>
      </c>
      <c r="AR21" s="44" t="s">
        <v>27</v>
      </c>
      <c r="AS21" s="44" t="s">
        <v>27</v>
      </c>
      <c r="AT21" s="44" t="s">
        <v>27</v>
      </c>
      <c r="AU21" s="44" t="s">
        <v>27</v>
      </c>
      <c r="AV21" s="44" t="s">
        <v>27</v>
      </c>
      <c r="AW21" s="44" t="s">
        <v>27</v>
      </c>
      <c r="AX21" s="44" t="s">
        <v>27</v>
      </c>
      <c r="AY21" s="44" t="s">
        <v>27</v>
      </c>
      <c r="AZ21" s="44" t="s">
        <v>27</v>
      </c>
      <c r="BA21" s="44" t="s">
        <v>27</v>
      </c>
      <c r="BB21" s="44" t="s">
        <v>27</v>
      </c>
    </row>
    <row r="22" spans="1:54" ht="18.399999999999999" customHeight="1" x14ac:dyDescent="0.25">
      <c r="A22" s="34" t="s">
        <v>49</v>
      </c>
      <c r="B22" s="51">
        <v>240</v>
      </c>
      <c r="C22" s="51">
        <v>270</v>
      </c>
      <c r="D22" s="31">
        <f t="shared" si="1"/>
        <v>12.5</v>
      </c>
      <c r="E22" s="51">
        <v>94</v>
      </c>
      <c r="F22" s="51">
        <v>70</v>
      </c>
      <c r="G22" s="32">
        <f t="shared" si="3"/>
        <v>-25.531914893617021</v>
      </c>
      <c r="H22" s="51">
        <v>136</v>
      </c>
      <c r="I22" s="51">
        <v>149</v>
      </c>
      <c r="J22" s="32">
        <f t="shared" si="2"/>
        <v>9.5588235294117645</v>
      </c>
      <c r="K22" s="51">
        <v>38</v>
      </c>
      <c r="L22" s="51">
        <v>35</v>
      </c>
      <c r="M22" s="36">
        <f t="shared" si="0"/>
        <v>-7.8947368421052628</v>
      </c>
      <c r="N22" s="44" t="s">
        <v>27</v>
      </c>
      <c r="O22" s="44" t="s">
        <v>27</v>
      </c>
      <c r="P22" s="35" t="s">
        <v>28</v>
      </c>
      <c r="Q22" s="44" t="s">
        <v>27</v>
      </c>
      <c r="R22" s="44" t="s">
        <v>27</v>
      </c>
      <c r="S22" s="41" t="s">
        <v>28</v>
      </c>
      <c r="T22" s="51">
        <v>24</v>
      </c>
      <c r="U22" s="51">
        <v>21</v>
      </c>
      <c r="V22" s="120">
        <v>-0.125</v>
      </c>
      <c r="W22" s="44" t="s">
        <v>27</v>
      </c>
      <c r="X22" s="44" t="s">
        <v>27</v>
      </c>
      <c r="Y22" s="44" t="s">
        <v>27</v>
      </c>
      <c r="Z22" s="44" t="s">
        <v>27</v>
      </c>
      <c r="AA22" s="44" t="s">
        <v>27</v>
      </c>
      <c r="AB22" s="44" t="s">
        <v>27</v>
      </c>
      <c r="AC22" s="44" t="s">
        <v>27</v>
      </c>
      <c r="AD22" s="44" t="s">
        <v>27</v>
      </c>
      <c r="AE22" s="44" t="s">
        <v>27</v>
      </c>
      <c r="AF22" s="44" t="s">
        <v>27</v>
      </c>
      <c r="AG22" s="44" t="s">
        <v>27</v>
      </c>
      <c r="AH22" s="44" t="s">
        <v>27</v>
      </c>
      <c r="AI22" s="44" t="s">
        <v>27</v>
      </c>
      <c r="AJ22" s="44" t="s">
        <v>27</v>
      </c>
      <c r="AK22" s="44" t="s">
        <v>27</v>
      </c>
      <c r="AL22" s="44" t="s">
        <v>27</v>
      </c>
      <c r="AM22" s="44" t="s">
        <v>27</v>
      </c>
      <c r="AN22" s="44" t="s">
        <v>27</v>
      </c>
      <c r="AO22" s="44" t="s">
        <v>27</v>
      </c>
      <c r="AP22" s="44" t="s">
        <v>27</v>
      </c>
      <c r="AQ22" s="44" t="s">
        <v>27</v>
      </c>
      <c r="AR22" s="44" t="s">
        <v>27</v>
      </c>
      <c r="AS22" s="44" t="s">
        <v>27</v>
      </c>
      <c r="AT22" s="44" t="s">
        <v>27</v>
      </c>
      <c r="AU22" s="44" t="s">
        <v>27</v>
      </c>
      <c r="AV22" s="44" t="s">
        <v>27</v>
      </c>
      <c r="AW22" s="44" t="s">
        <v>27</v>
      </c>
      <c r="AX22" s="44" t="s">
        <v>27</v>
      </c>
      <c r="AY22" s="44" t="s">
        <v>27</v>
      </c>
      <c r="AZ22" s="44" t="s">
        <v>27</v>
      </c>
      <c r="BA22" s="44" t="s">
        <v>27</v>
      </c>
      <c r="BB22" s="44" t="s">
        <v>27</v>
      </c>
    </row>
    <row r="23" spans="1:54" ht="18.399999999999999" customHeight="1" x14ac:dyDescent="0.25">
      <c r="A23" s="34" t="s">
        <v>50</v>
      </c>
      <c r="B23" s="51">
        <v>452</v>
      </c>
      <c r="C23" s="51">
        <v>596</v>
      </c>
      <c r="D23" s="31">
        <f t="shared" si="1"/>
        <v>31.858407079646017</v>
      </c>
      <c r="E23" s="51">
        <v>4</v>
      </c>
      <c r="F23" s="51">
        <v>5</v>
      </c>
      <c r="G23" s="32">
        <f t="shared" si="3"/>
        <v>25</v>
      </c>
      <c r="H23" s="51">
        <v>272</v>
      </c>
      <c r="I23" s="51">
        <v>383</v>
      </c>
      <c r="J23" s="32">
        <f t="shared" si="2"/>
        <v>40.808823529411761</v>
      </c>
      <c r="K23" s="51">
        <v>67</v>
      </c>
      <c r="L23" s="51">
        <v>91</v>
      </c>
      <c r="M23" s="36">
        <f t="shared" si="0"/>
        <v>35.820895522388057</v>
      </c>
      <c r="N23" s="51">
        <v>16</v>
      </c>
      <c r="O23" s="51">
        <v>19</v>
      </c>
      <c r="P23" s="49">
        <f>(O23-N23)/N23*100</f>
        <v>18.75</v>
      </c>
      <c r="Q23" s="53">
        <v>0</v>
      </c>
      <c r="R23" s="53">
        <v>3</v>
      </c>
      <c r="S23" s="41">
        <v>100</v>
      </c>
      <c r="T23" s="51">
        <v>34</v>
      </c>
      <c r="U23" s="51">
        <v>39</v>
      </c>
      <c r="V23" s="120">
        <v>0.14699999999999999</v>
      </c>
      <c r="W23" s="115">
        <v>78</v>
      </c>
      <c r="X23" s="116">
        <v>155</v>
      </c>
      <c r="Y23" s="116">
        <v>98.7</v>
      </c>
      <c r="Z23" s="116">
        <v>114</v>
      </c>
      <c r="AA23" s="116">
        <v>165</v>
      </c>
      <c r="AB23" s="116">
        <v>44.7</v>
      </c>
      <c r="AC23" s="116">
        <v>135</v>
      </c>
      <c r="AD23" s="116">
        <v>125</v>
      </c>
      <c r="AE23" s="116">
        <v>-7.4</v>
      </c>
      <c r="AF23" s="116" t="s">
        <v>32</v>
      </c>
      <c r="AG23" s="116" t="s">
        <v>32</v>
      </c>
      <c r="AH23" s="116">
        <v>226</v>
      </c>
      <c r="AI23" s="116">
        <v>321</v>
      </c>
      <c r="AJ23" s="116">
        <v>42</v>
      </c>
      <c r="AK23" s="116">
        <v>56</v>
      </c>
      <c r="AL23" s="116">
        <v>100</v>
      </c>
      <c r="AM23" s="116">
        <v>72</v>
      </c>
      <c r="AN23" s="116">
        <v>73</v>
      </c>
      <c r="AO23" s="116">
        <v>71</v>
      </c>
      <c r="AP23" s="116">
        <v>96</v>
      </c>
      <c r="AQ23" s="116">
        <v>98</v>
      </c>
      <c r="AR23" s="116">
        <v>117</v>
      </c>
      <c r="AS23" s="116">
        <v>86</v>
      </c>
      <c r="AT23" s="116">
        <v>135</v>
      </c>
      <c r="AU23" s="116">
        <v>45</v>
      </c>
      <c r="AV23" s="116">
        <v>54</v>
      </c>
      <c r="AW23" s="116">
        <v>19</v>
      </c>
      <c r="AX23" s="116">
        <v>21</v>
      </c>
      <c r="AY23" s="116">
        <v>8</v>
      </c>
      <c r="AZ23" s="116">
        <v>9</v>
      </c>
      <c r="BA23" s="116">
        <v>4</v>
      </c>
      <c r="BB23" s="116">
        <v>6</v>
      </c>
    </row>
    <row r="24" spans="1:54" ht="18.399999999999999" customHeight="1" x14ac:dyDescent="0.25">
      <c r="A24" s="34" t="s">
        <v>51</v>
      </c>
      <c r="B24" s="51">
        <v>143</v>
      </c>
      <c r="C24" s="51">
        <v>193</v>
      </c>
      <c r="D24" s="31">
        <f t="shared" si="1"/>
        <v>34.965034965034967</v>
      </c>
      <c r="E24" s="51">
        <v>15</v>
      </c>
      <c r="F24" s="51">
        <v>18</v>
      </c>
      <c r="G24" s="32">
        <f t="shared" si="3"/>
        <v>20</v>
      </c>
      <c r="H24" s="51">
        <v>78</v>
      </c>
      <c r="I24" s="51">
        <v>106</v>
      </c>
      <c r="J24" s="32">
        <f t="shared" si="2"/>
        <v>35.897435897435898</v>
      </c>
      <c r="K24" s="51">
        <v>19</v>
      </c>
      <c r="L24" s="51">
        <v>22</v>
      </c>
      <c r="M24" s="36">
        <f t="shared" si="0"/>
        <v>15.789473684210526</v>
      </c>
      <c r="N24" s="51">
        <v>3</v>
      </c>
      <c r="O24" s="51">
        <v>3</v>
      </c>
      <c r="P24" s="35">
        <f>(O24-N24)/N24*100</f>
        <v>0</v>
      </c>
      <c r="Q24" s="53">
        <v>0</v>
      </c>
      <c r="R24" s="53">
        <v>0</v>
      </c>
      <c r="S24" s="41">
        <v>0</v>
      </c>
      <c r="T24" s="51">
        <v>15</v>
      </c>
      <c r="U24" s="51">
        <v>9</v>
      </c>
      <c r="V24" s="120">
        <v>-0.4</v>
      </c>
      <c r="W24" s="115">
        <v>46</v>
      </c>
      <c r="X24" s="116">
        <v>73</v>
      </c>
      <c r="Y24" s="116">
        <v>58.7</v>
      </c>
      <c r="Z24" s="116">
        <v>19</v>
      </c>
      <c r="AA24" s="116">
        <v>31</v>
      </c>
      <c r="AB24" s="116">
        <v>63.1</v>
      </c>
      <c r="AC24" s="116">
        <v>47</v>
      </c>
      <c r="AD24" s="116">
        <v>40</v>
      </c>
      <c r="AE24" s="116">
        <v>-14.9</v>
      </c>
      <c r="AF24" s="116" t="s">
        <v>32</v>
      </c>
      <c r="AG24" s="116" t="s">
        <v>32</v>
      </c>
      <c r="AH24" s="116">
        <v>62</v>
      </c>
      <c r="AI24" s="116">
        <v>77</v>
      </c>
      <c r="AJ24" s="116">
        <v>24.1</v>
      </c>
      <c r="AK24" s="116">
        <v>23</v>
      </c>
      <c r="AL24" s="116">
        <v>34</v>
      </c>
      <c r="AM24" s="116">
        <v>17</v>
      </c>
      <c r="AN24" s="116">
        <v>19</v>
      </c>
      <c r="AO24" s="116">
        <v>27</v>
      </c>
      <c r="AP24" s="116">
        <v>34</v>
      </c>
      <c r="AQ24" s="116">
        <v>20</v>
      </c>
      <c r="AR24" s="116">
        <v>27</v>
      </c>
      <c r="AS24" s="116">
        <v>31</v>
      </c>
      <c r="AT24" s="116">
        <v>40</v>
      </c>
      <c r="AU24" s="116">
        <v>17</v>
      </c>
      <c r="AV24" s="116">
        <v>21</v>
      </c>
      <c r="AW24" s="116">
        <v>3</v>
      </c>
      <c r="AX24" s="116">
        <v>7</v>
      </c>
      <c r="AY24" s="116">
        <v>1</v>
      </c>
      <c r="AZ24" s="116">
        <v>4</v>
      </c>
      <c r="BA24" s="116">
        <v>4</v>
      </c>
      <c r="BB24" s="116">
        <v>7</v>
      </c>
    </row>
    <row r="25" spans="1:54" ht="18.399999999999999" customHeight="1" x14ac:dyDescent="0.25">
      <c r="A25" s="34" t="s">
        <v>52</v>
      </c>
      <c r="B25" s="51">
        <v>174</v>
      </c>
      <c r="C25" s="51">
        <v>256</v>
      </c>
      <c r="D25" s="31">
        <f t="shared" ref="D25" si="5">(C25-B25)/B25*100</f>
        <v>47.126436781609193</v>
      </c>
      <c r="E25" s="51">
        <v>6</v>
      </c>
      <c r="F25" s="51">
        <v>3</v>
      </c>
      <c r="G25" s="32">
        <f t="shared" si="3"/>
        <v>-50</v>
      </c>
      <c r="H25" s="51">
        <v>88</v>
      </c>
      <c r="I25" s="51">
        <v>135</v>
      </c>
      <c r="J25" s="32">
        <f t="shared" si="2"/>
        <v>53.409090909090907</v>
      </c>
      <c r="K25" s="51">
        <v>22</v>
      </c>
      <c r="L25" s="51">
        <v>28</v>
      </c>
      <c r="M25" s="36">
        <f t="shared" si="0"/>
        <v>27.27272727272727</v>
      </c>
      <c r="N25" s="44" t="s">
        <v>27</v>
      </c>
      <c r="O25" s="44" t="s">
        <v>27</v>
      </c>
      <c r="P25" s="35" t="s">
        <v>28</v>
      </c>
      <c r="Q25" s="44" t="s">
        <v>27</v>
      </c>
      <c r="R25" s="44" t="s">
        <v>27</v>
      </c>
      <c r="S25" s="41" t="s">
        <v>28</v>
      </c>
      <c r="T25" s="51">
        <v>24</v>
      </c>
      <c r="U25" s="51">
        <v>44</v>
      </c>
      <c r="V25" s="120">
        <v>0.83299999999999996</v>
      </c>
      <c r="W25" s="115">
        <v>36</v>
      </c>
      <c r="X25" s="116">
        <v>89</v>
      </c>
      <c r="Y25" s="116">
        <v>147.19999999999999</v>
      </c>
      <c r="Z25" s="116">
        <v>42</v>
      </c>
      <c r="AA25" s="116">
        <v>46</v>
      </c>
      <c r="AB25" s="116">
        <v>9.5</v>
      </c>
      <c r="AC25" s="116">
        <v>26</v>
      </c>
      <c r="AD25" s="116">
        <v>56</v>
      </c>
      <c r="AE25" s="116">
        <v>115.4</v>
      </c>
      <c r="AF25" s="116" t="s">
        <v>32</v>
      </c>
      <c r="AG25" s="116" t="s">
        <v>32</v>
      </c>
      <c r="AH25" s="116">
        <v>53</v>
      </c>
      <c r="AI25" s="116">
        <v>91</v>
      </c>
      <c r="AJ25" s="116">
        <v>71.599999999999994</v>
      </c>
      <c r="AK25" s="116">
        <v>18</v>
      </c>
      <c r="AL25" s="116">
        <v>42</v>
      </c>
      <c r="AM25" s="116">
        <v>22</v>
      </c>
      <c r="AN25" s="116">
        <v>14</v>
      </c>
      <c r="AO25" s="116">
        <v>26</v>
      </c>
      <c r="AP25" s="116">
        <v>53</v>
      </c>
      <c r="AQ25" s="116">
        <v>29</v>
      </c>
      <c r="AR25" s="116">
        <v>63</v>
      </c>
      <c r="AS25" s="116">
        <v>38</v>
      </c>
      <c r="AT25" s="116">
        <v>49</v>
      </c>
      <c r="AU25" s="116">
        <v>20</v>
      </c>
      <c r="AV25" s="116">
        <v>23</v>
      </c>
      <c r="AW25" s="116">
        <v>9</v>
      </c>
      <c r="AX25" s="116">
        <v>8</v>
      </c>
      <c r="AY25" s="116">
        <v>2</v>
      </c>
      <c r="AZ25" s="116">
        <v>4</v>
      </c>
      <c r="BA25" s="116">
        <v>7</v>
      </c>
      <c r="BB25" s="116">
        <v>2</v>
      </c>
    </row>
    <row r="26" spans="1:54" ht="18.399999999999999" customHeight="1" x14ac:dyDescent="0.25">
      <c r="A26" s="34" t="s">
        <v>53</v>
      </c>
      <c r="B26" s="51">
        <v>63</v>
      </c>
      <c r="C26" s="51">
        <v>81</v>
      </c>
      <c r="D26" s="31">
        <f t="shared" si="1"/>
        <v>28.571428571428569</v>
      </c>
      <c r="E26" s="51">
        <v>5</v>
      </c>
      <c r="F26" s="51">
        <v>4</v>
      </c>
      <c r="G26" s="32">
        <f t="shared" si="3"/>
        <v>-20</v>
      </c>
      <c r="H26" s="51">
        <v>33</v>
      </c>
      <c r="I26" s="51">
        <v>37</v>
      </c>
      <c r="J26" s="32">
        <f t="shared" si="2"/>
        <v>12.121212121212121</v>
      </c>
      <c r="K26" s="51">
        <v>1</v>
      </c>
      <c r="L26" s="51">
        <v>2</v>
      </c>
      <c r="M26" s="36">
        <f t="shared" si="0"/>
        <v>100</v>
      </c>
      <c r="N26" s="51">
        <v>8</v>
      </c>
      <c r="O26" s="51">
        <v>0</v>
      </c>
      <c r="P26" s="49">
        <f>(O26-N26)/N26*100</f>
        <v>-100</v>
      </c>
      <c r="Q26" s="53">
        <v>0</v>
      </c>
      <c r="R26" s="53">
        <v>0</v>
      </c>
      <c r="S26" s="41">
        <v>0</v>
      </c>
      <c r="T26" s="51">
        <v>4</v>
      </c>
      <c r="U26" s="51">
        <v>5</v>
      </c>
      <c r="V26" s="120">
        <v>0.25</v>
      </c>
      <c r="W26" s="115">
        <v>12</v>
      </c>
      <c r="X26" s="116">
        <v>12</v>
      </c>
      <c r="Y26" s="116">
        <v>0</v>
      </c>
      <c r="Z26" s="116">
        <v>27</v>
      </c>
      <c r="AA26" s="116">
        <v>40</v>
      </c>
      <c r="AB26" s="116">
        <v>48.1</v>
      </c>
      <c r="AC26" s="116">
        <v>15</v>
      </c>
      <c r="AD26" s="116">
        <v>21</v>
      </c>
      <c r="AE26" s="116">
        <v>40</v>
      </c>
      <c r="AF26" s="116" t="s">
        <v>32</v>
      </c>
      <c r="AG26" s="116" t="s">
        <v>32</v>
      </c>
      <c r="AH26" s="116">
        <v>16</v>
      </c>
      <c r="AI26" s="116">
        <v>33</v>
      </c>
      <c r="AJ26" s="116">
        <v>106.2</v>
      </c>
      <c r="AK26" s="116">
        <v>8</v>
      </c>
      <c r="AL26" s="116">
        <v>12</v>
      </c>
      <c r="AM26" s="116">
        <v>7</v>
      </c>
      <c r="AN26" s="116">
        <v>6</v>
      </c>
      <c r="AO26" s="116">
        <v>12</v>
      </c>
      <c r="AP26" s="116">
        <v>11</v>
      </c>
      <c r="AQ26" s="116">
        <v>5</v>
      </c>
      <c r="AR26" s="116">
        <v>14</v>
      </c>
      <c r="AS26" s="116">
        <v>5</v>
      </c>
      <c r="AT26" s="116">
        <v>17</v>
      </c>
      <c r="AU26" s="116">
        <v>8</v>
      </c>
      <c r="AV26" s="116">
        <v>3</v>
      </c>
      <c r="AW26" s="116">
        <v>1</v>
      </c>
      <c r="AX26" s="116">
        <v>2</v>
      </c>
      <c r="AY26" s="116">
        <v>2</v>
      </c>
      <c r="AZ26" s="116">
        <v>1</v>
      </c>
      <c r="BA26" s="116">
        <v>0</v>
      </c>
      <c r="BB26" s="116">
        <v>0</v>
      </c>
    </row>
    <row r="27" spans="1:54" ht="18.399999999999999" customHeight="1" x14ac:dyDescent="0.25">
      <c r="A27" s="34" t="s">
        <v>54</v>
      </c>
      <c r="B27" s="51">
        <v>375</v>
      </c>
      <c r="C27" s="51">
        <v>605</v>
      </c>
      <c r="D27" s="31">
        <f t="shared" si="1"/>
        <v>61.333333333333329</v>
      </c>
      <c r="E27" s="44" t="s">
        <v>27</v>
      </c>
      <c r="F27" s="44" t="s">
        <v>27</v>
      </c>
      <c r="G27" s="32" t="s">
        <v>28</v>
      </c>
      <c r="H27" s="44" t="s">
        <v>27</v>
      </c>
      <c r="I27" s="44" t="s">
        <v>27</v>
      </c>
      <c r="J27" s="32" t="s">
        <v>28</v>
      </c>
      <c r="K27" s="44" t="s">
        <v>27</v>
      </c>
      <c r="L27" s="44" t="s">
        <v>27</v>
      </c>
      <c r="M27" s="36" t="s">
        <v>28</v>
      </c>
      <c r="N27" s="51">
        <v>9</v>
      </c>
      <c r="O27" s="51">
        <v>9</v>
      </c>
      <c r="P27" s="35">
        <f>(O27-N27)/N27*100</f>
        <v>0</v>
      </c>
      <c r="Q27" s="44" t="s">
        <v>27</v>
      </c>
      <c r="R27" s="44" t="s">
        <v>27</v>
      </c>
      <c r="S27" s="41" t="s">
        <v>28</v>
      </c>
      <c r="T27" s="51">
        <v>36</v>
      </c>
      <c r="U27" s="51">
        <v>65</v>
      </c>
      <c r="V27" s="120">
        <v>0.80500000000000005</v>
      </c>
      <c r="W27" s="115">
        <v>77</v>
      </c>
      <c r="X27" s="116">
        <v>154</v>
      </c>
      <c r="Y27" s="116">
        <v>100</v>
      </c>
      <c r="Z27" s="116">
        <v>64</v>
      </c>
      <c r="AA27" s="116">
        <v>119</v>
      </c>
      <c r="AB27" s="116">
        <v>85.9</v>
      </c>
      <c r="AC27" s="116">
        <v>91</v>
      </c>
      <c r="AD27" s="116">
        <v>156</v>
      </c>
      <c r="AE27" s="116">
        <v>71.400000000000006</v>
      </c>
      <c r="AF27" s="116" t="s">
        <v>32</v>
      </c>
      <c r="AG27" s="116" t="s">
        <v>32</v>
      </c>
      <c r="AH27" s="116">
        <v>183</v>
      </c>
      <c r="AI27" s="116">
        <v>281</v>
      </c>
      <c r="AJ27" s="116">
        <v>53.5</v>
      </c>
      <c r="AK27" s="44" t="s">
        <v>27</v>
      </c>
      <c r="AL27" s="44" t="s">
        <v>27</v>
      </c>
      <c r="AM27" s="44" t="s">
        <v>27</v>
      </c>
      <c r="AN27" s="44" t="s">
        <v>27</v>
      </c>
      <c r="AO27" s="44" t="s">
        <v>27</v>
      </c>
      <c r="AP27" s="44" t="s">
        <v>27</v>
      </c>
      <c r="AQ27" s="44" t="s">
        <v>27</v>
      </c>
      <c r="AR27" s="44" t="s">
        <v>27</v>
      </c>
      <c r="AS27" s="44" t="s">
        <v>27</v>
      </c>
      <c r="AT27" s="44" t="s">
        <v>27</v>
      </c>
      <c r="AU27" s="44" t="s">
        <v>27</v>
      </c>
      <c r="AV27" s="44" t="s">
        <v>27</v>
      </c>
      <c r="AW27" s="44" t="s">
        <v>27</v>
      </c>
      <c r="AX27" s="44" t="s">
        <v>27</v>
      </c>
      <c r="AY27" s="44" t="s">
        <v>27</v>
      </c>
      <c r="AZ27" s="44" t="s">
        <v>27</v>
      </c>
      <c r="BA27" s="44" t="s">
        <v>27</v>
      </c>
      <c r="BB27" s="44" t="s">
        <v>27</v>
      </c>
    </row>
    <row r="28" spans="1:54" ht="18.399999999999999" customHeight="1" x14ac:dyDescent="0.25">
      <c r="A28" s="57" t="s">
        <v>55</v>
      </c>
      <c r="B28" s="51">
        <v>522</v>
      </c>
      <c r="C28" s="51">
        <v>602</v>
      </c>
      <c r="D28" s="31">
        <f t="shared" si="1"/>
        <v>15.325670498084291</v>
      </c>
      <c r="E28" s="51">
        <v>1</v>
      </c>
      <c r="F28" s="51">
        <v>0</v>
      </c>
      <c r="G28" s="32">
        <f t="shared" si="3"/>
        <v>-100</v>
      </c>
      <c r="H28" s="51">
        <v>230</v>
      </c>
      <c r="I28" s="51">
        <v>273</v>
      </c>
      <c r="J28" s="32">
        <f t="shared" si="2"/>
        <v>18.695652173913043</v>
      </c>
      <c r="K28" s="51">
        <v>5</v>
      </c>
      <c r="L28" s="51">
        <v>5</v>
      </c>
      <c r="M28" s="36">
        <f t="shared" si="0"/>
        <v>0</v>
      </c>
      <c r="N28" s="51">
        <v>14</v>
      </c>
      <c r="O28" s="51">
        <v>13</v>
      </c>
      <c r="P28" s="49">
        <f>(O28-N28)/N28*100</f>
        <v>-7.1428571428571423</v>
      </c>
      <c r="Q28" s="44" t="s">
        <v>27</v>
      </c>
      <c r="R28" s="44" t="s">
        <v>27</v>
      </c>
      <c r="S28" s="41" t="s">
        <v>28</v>
      </c>
      <c r="T28" s="51">
        <v>121</v>
      </c>
      <c r="U28" s="51">
        <v>138</v>
      </c>
      <c r="V28" s="120">
        <v>0.14000000000000001</v>
      </c>
      <c r="W28" s="115">
        <v>238</v>
      </c>
      <c r="X28" s="116">
        <v>165</v>
      </c>
      <c r="Y28" s="116">
        <v>-30.7</v>
      </c>
      <c r="Z28" s="116">
        <v>111</v>
      </c>
      <c r="AA28" s="116">
        <v>76</v>
      </c>
      <c r="AB28" s="116">
        <v>-31.5</v>
      </c>
      <c r="AC28" s="116">
        <v>146</v>
      </c>
      <c r="AD28" s="116">
        <v>95</v>
      </c>
      <c r="AE28" s="116">
        <v>-34.9</v>
      </c>
      <c r="AF28" s="116" t="s">
        <v>32</v>
      </c>
      <c r="AG28" s="116" t="s">
        <v>42</v>
      </c>
      <c r="AH28" s="116">
        <v>260</v>
      </c>
      <c r="AI28" s="116">
        <v>306</v>
      </c>
      <c r="AJ28" s="116">
        <v>17.7</v>
      </c>
      <c r="AK28" s="116">
        <v>39</v>
      </c>
      <c r="AL28" s="116">
        <v>62</v>
      </c>
      <c r="AM28" s="116">
        <v>45</v>
      </c>
      <c r="AN28" s="116">
        <v>55</v>
      </c>
      <c r="AO28" s="116">
        <v>105</v>
      </c>
      <c r="AP28" s="116">
        <v>117</v>
      </c>
      <c r="AQ28" s="116">
        <v>108</v>
      </c>
      <c r="AR28" s="116">
        <v>124</v>
      </c>
      <c r="AS28" s="116">
        <v>122</v>
      </c>
      <c r="AT28" s="116">
        <v>120</v>
      </c>
      <c r="AU28" s="116">
        <v>58</v>
      </c>
      <c r="AV28" s="116">
        <v>86</v>
      </c>
      <c r="AW28" s="116">
        <v>19</v>
      </c>
      <c r="AX28" s="116">
        <v>30</v>
      </c>
      <c r="AY28" s="116">
        <v>11</v>
      </c>
      <c r="AZ28" s="116">
        <v>6</v>
      </c>
      <c r="BA28" s="116">
        <v>0</v>
      </c>
      <c r="BB28" s="116">
        <v>0</v>
      </c>
    </row>
    <row r="29" spans="1:54" ht="18.399999999999999" customHeight="1" x14ac:dyDescent="0.25">
      <c r="A29" s="34" t="s">
        <v>56</v>
      </c>
      <c r="B29" s="51">
        <v>186</v>
      </c>
      <c r="C29" s="51">
        <v>195</v>
      </c>
      <c r="D29" s="31">
        <f t="shared" si="1"/>
        <v>4.838709677419355</v>
      </c>
      <c r="E29" s="44" t="s">
        <v>27</v>
      </c>
      <c r="F29" s="44" t="s">
        <v>27</v>
      </c>
      <c r="G29" s="32" t="s">
        <v>28</v>
      </c>
      <c r="H29" s="51">
        <v>89</v>
      </c>
      <c r="I29" s="51">
        <v>103</v>
      </c>
      <c r="J29" s="32">
        <f t="shared" si="2"/>
        <v>15.730337078651685</v>
      </c>
      <c r="K29" s="51">
        <v>23</v>
      </c>
      <c r="L29" s="51">
        <v>23</v>
      </c>
      <c r="M29" s="36">
        <f t="shared" si="0"/>
        <v>0</v>
      </c>
      <c r="N29" s="44" t="s">
        <v>27</v>
      </c>
      <c r="O29" s="44" t="s">
        <v>27</v>
      </c>
      <c r="P29" s="35" t="s">
        <v>28</v>
      </c>
      <c r="Q29" s="44" t="s">
        <v>27</v>
      </c>
      <c r="R29" s="44" t="s">
        <v>27</v>
      </c>
      <c r="S29" s="41" t="s">
        <v>28</v>
      </c>
      <c r="T29" s="51">
        <v>24</v>
      </c>
      <c r="U29" s="51">
        <v>16</v>
      </c>
      <c r="V29" s="120">
        <v>-0.33300000000000002</v>
      </c>
      <c r="W29" s="44" t="s">
        <v>27</v>
      </c>
      <c r="X29" s="44" t="s">
        <v>27</v>
      </c>
      <c r="Y29" s="44" t="s">
        <v>27</v>
      </c>
      <c r="Z29" s="44" t="s">
        <v>27</v>
      </c>
      <c r="AA29" s="44" t="s">
        <v>27</v>
      </c>
      <c r="AB29" s="44" t="s">
        <v>27</v>
      </c>
      <c r="AC29" s="44" t="s">
        <v>27</v>
      </c>
      <c r="AD29" s="44" t="s">
        <v>27</v>
      </c>
      <c r="AE29" s="44" t="s">
        <v>27</v>
      </c>
      <c r="AF29" s="44" t="s">
        <v>27</v>
      </c>
      <c r="AG29" s="44" t="s">
        <v>27</v>
      </c>
      <c r="AH29" s="116">
        <v>100</v>
      </c>
      <c r="AI29" s="116">
        <v>106</v>
      </c>
      <c r="AJ29" s="116">
        <v>6</v>
      </c>
      <c r="AK29" s="116">
        <v>25</v>
      </c>
      <c r="AL29" s="116">
        <v>29</v>
      </c>
      <c r="AM29" s="116">
        <v>19</v>
      </c>
      <c r="AN29" s="116">
        <v>32</v>
      </c>
      <c r="AO29" s="116">
        <v>30</v>
      </c>
      <c r="AP29" s="116">
        <v>34</v>
      </c>
      <c r="AQ29" s="116">
        <v>33</v>
      </c>
      <c r="AR29" s="116">
        <v>38</v>
      </c>
      <c r="AS29" s="116">
        <v>46</v>
      </c>
      <c r="AT29" s="116">
        <v>35</v>
      </c>
      <c r="AU29" s="116">
        <v>22</v>
      </c>
      <c r="AV29" s="116">
        <v>31</v>
      </c>
      <c r="AW29" s="116">
        <v>12</v>
      </c>
      <c r="AX29" s="116">
        <v>4</v>
      </c>
      <c r="AY29" s="116">
        <v>1</v>
      </c>
      <c r="AZ29" s="116">
        <v>2</v>
      </c>
      <c r="BA29" s="116">
        <v>0</v>
      </c>
      <c r="BB29" s="116">
        <v>1</v>
      </c>
    </row>
    <row r="30" spans="1:54" ht="18.399999999999999" customHeight="1" x14ac:dyDescent="0.25">
      <c r="A30" s="34" t="s">
        <v>57</v>
      </c>
      <c r="B30" s="51">
        <v>171</v>
      </c>
      <c r="C30" s="51">
        <v>250</v>
      </c>
      <c r="D30" s="31">
        <f t="shared" si="1"/>
        <v>46.198830409356724</v>
      </c>
      <c r="E30" s="51">
        <v>0</v>
      </c>
      <c r="F30" s="51">
        <v>1</v>
      </c>
      <c r="G30" s="32">
        <v>100</v>
      </c>
      <c r="H30" s="51">
        <v>104</v>
      </c>
      <c r="I30" s="51">
        <v>138</v>
      </c>
      <c r="J30" s="32">
        <f t="shared" si="2"/>
        <v>32.692307692307693</v>
      </c>
      <c r="K30" s="51">
        <v>21</v>
      </c>
      <c r="L30" s="51">
        <v>24</v>
      </c>
      <c r="M30" s="36">
        <f t="shared" si="0"/>
        <v>14.285714285714285</v>
      </c>
      <c r="N30" s="51">
        <v>4</v>
      </c>
      <c r="O30" s="51">
        <v>6</v>
      </c>
      <c r="P30" s="35">
        <f>(O30-N30)/N30*100</f>
        <v>50</v>
      </c>
      <c r="Q30" s="53">
        <v>0</v>
      </c>
      <c r="R30" s="53">
        <v>1</v>
      </c>
      <c r="S30" s="41">
        <v>100</v>
      </c>
      <c r="T30" s="51">
        <v>7</v>
      </c>
      <c r="U30" s="51">
        <v>21</v>
      </c>
      <c r="V30" s="120">
        <v>2</v>
      </c>
      <c r="W30" s="115">
        <v>27</v>
      </c>
      <c r="X30" s="116">
        <v>29</v>
      </c>
      <c r="Y30" s="116">
        <v>7.4</v>
      </c>
      <c r="Z30" s="116">
        <v>28</v>
      </c>
      <c r="AA30" s="116">
        <v>26</v>
      </c>
      <c r="AB30" s="116">
        <v>-7.1</v>
      </c>
      <c r="AC30" s="116">
        <v>50</v>
      </c>
      <c r="AD30" s="116">
        <v>70</v>
      </c>
      <c r="AE30" s="116">
        <v>40</v>
      </c>
      <c r="AF30" s="116" t="s">
        <v>32</v>
      </c>
      <c r="AG30" s="116" t="s">
        <v>32</v>
      </c>
      <c r="AH30" s="116">
        <v>87</v>
      </c>
      <c r="AI30" s="116">
        <v>122</v>
      </c>
      <c r="AJ30" s="116">
        <v>40.200000000000003</v>
      </c>
      <c r="AK30" s="116">
        <v>22</v>
      </c>
      <c r="AL30" s="116">
        <v>45</v>
      </c>
      <c r="AM30" s="116">
        <v>24</v>
      </c>
      <c r="AN30" s="116">
        <v>21</v>
      </c>
      <c r="AO30" s="116">
        <v>32</v>
      </c>
      <c r="AP30" s="116">
        <v>35</v>
      </c>
      <c r="AQ30" s="116">
        <v>20</v>
      </c>
      <c r="AR30" s="116">
        <v>50</v>
      </c>
      <c r="AS30" s="116">
        <v>34</v>
      </c>
      <c r="AT30" s="116">
        <v>26</v>
      </c>
      <c r="AU30" s="116">
        <v>23</v>
      </c>
      <c r="AV30" s="116">
        <v>47</v>
      </c>
      <c r="AW30" s="116">
        <v>6</v>
      </c>
      <c r="AX30" s="116">
        <v>14</v>
      </c>
      <c r="AY30" s="116">
        <v>7</v>
      </c>
      <c r="AZ30" s="116">
        <v>0</v>
      </c>
      <c r="BA30" s="116">
        <v>3</v>
      </c>
      <c r="BB30" s="116">
        <v>13</v>
      </c>
    </row>
    <row r="31" spans="1:54" ht="18.399999999999999" customHeight="1" x14ac:dyDescent="0.25">
      <c r="A31" s="34" t="s">
        <v>58</v>
      </c>
      <c r="B31" s="52">
        <v>81</v>
      </c>
      <c r="C31" s="51">
        <v>107</v>
      </c>
      <c r="D31" s="31">
        <f t="shared" si="1"/>
        <v>32.098765432098766</v>
      </c>
      <c r="E31" s="51">
        <v>2</v>
      </c>
      <c r="F31" s="51">
        <v>6</v>
      </c>
      <c r="G31" s="32">
        <f t="shared" si="3"/>
        <v>200</v>
      </c>
      <c r="H31" s="51">
        <v>38</v>
      </c>
      <c r="I31" s="51">
        <v>54</v>
      </c>
      <c r="J31" s="32">
        <f t="shared" si="2"/>
        <v>42.105263157894733</v>
      </c>
      <c r="K31" s="51">
        <v>8</v>
      </c>
      <c r="L31" s="51">
        <v>9</v>
      </c>
      <c r="M31" s="36">
        <f t="shared" si="0"/>
        <v>12.5</v>
      </c>
      <c r="N31" s="51">
        <v>5</v>
      </c>
      <c r="O31" s="51">
        <v>1</v>
      </c>
      <c r="P31" s="49">
        <f>(O31-N31)/N31*100</f>
        <v>-80</v>
      </c>
      <c r="Q31" s="53">
        <v>0</v>
      </c>
      <c r="R31" s="53">
        <v>0</v>
      </c>
      <c r="S31" s="41">
        <v>0</v>
      </c>
      <c r="T31" s="51">
        <v>7</v>
      </c>
      <c r="U31" s="51">
        <v>7</v>
      </c>
      <c r="V31" s="120">
        <v>0</v>
      </c>
      <c r="W31" s="44" t="s">
        <v>27</v>
      </c>
      <c r="X31" s="44" t="s">
        <v>27</v>
      </c>
      <c r="Y31" s="44" t="s">
        <v>27</v>
      </c>
      <c r="Z31" s="44" t="s">
        <v>27</v>
      </c>
      <c r="AA31" s="44" t="s">
        <v>27</v>
      </c>
      <c r="AB31" s="44" t="s">
        <v>27</v>
      </c>
      <c r="AC31" s="44" t="s">
        <v>27</v>
      </c>
      <c r="AD31" s="44" t="s">
        <v>27</v>
      </c>
      <c r="AE31" s="44" t="s">
        <v>27</v>
      </c>
      <c r="AF31" s="44" t="s">
        <v>27</v>
      </c>
      <c r="AG31" s="44" t="s">
        <v>27</v>
      </c>
      <c r="AH31" s="44" t="s">
        <v>27</v>
      </c>
      <c r="AI31" s="44" t="s">
        <v>27</v>
      </c>
      <c r="AJ31" s="44" t="s">
        <v>27</v>
      </c>
      <c r="AK31" s="44" t="s">
        <v>27</v>
      </c>
      <c r="AL31" s="44" t="s">
        <v>27</v>
      </c>
      <c r="AM31" s="44" t="s">
        <v>27</v>
      </c>
      <c r="AN31" s="44" t="s">
        <v>27</v>
      </c>
      <c r="AO31" s="44" t="s">
        <v>27</v>
      </c>
      <c r="AP31" s="44" t="s">
        <v>27</v>
      </c>
      <c r="AQ31" s="44" t="s">
        <v>27</v>
      </c>
      <c r="AR31" s="44" t="s">
        <v>27</v>
      </c>
      <c r="AS31" s="44" t="s">
        <v>27</v>
      </c>
      <c r="AT31" s="44" t="s">
        <v>27</v>
      </c>
      <c r="AU31" s="44" t="s">
        <v>27</v>
      </c>
      <c r="AV31" s="44" t="s">
        <v>27</v>
      </c>
      <c r="AW31" s="44" t="s">
        <v>27</v>
      </c>
      <c r="AX31" s="44" t="s">
        <v>27</v>
      </c>
      <c r="AY31" s="44" t="s">
        <v>27</v>
      </c>
      <c r="AZ31" s="44" t="s">
        <v>27</v>
      </c>
      <c r="BA31" s="44" t="s">
        <v>27</v>
      </c>
      <c r="BB31" s="44" t="s">
        <v>27</v>
      </c>
    </row>
    <row r="32" spans="1:54" ht="18.399999999999999" customHeight="1" x14ac:dyDescent="0.25">
      <c r="A32" s="57" t="s">
        <v>59</v>
      </c>
      <c r="B32" s="51">
        <v>152</v>
      </c>
      <c r="C32" s="51">
        <v>126</v>
      </c>
      <c r="D32" s="31">
        <f t="shared" si="1"/>
        <v>-17.105263157894736</v>
      </c>
      <c r="E32" s="51">
        <v>18</v>
      </c>
      <c r="F32" s="51">
        <v>21</v>
      </c>
      <c r="G32" s="32">
        <f t="shared" si="3"/>
        <v>16.666666666666664</v>
      </c>
      <c r="H32" s="51">
        <v>93</v>
      </c>
      <c r="I32" s="51">
        <v>72</v>
      </c>
      <c r="J32" s="32">
        <f t="shared" si="2"/>
        <v>-22.58064516129032</v>
      </c>
      <c r="K32" s="51">
        <v>22</v>
      </c>
      <c r="L32" s="51">
        <v>6</v>
      </c>
      <c r="M32" s="36">
        <f t="shared" si="0"/>
        <v>-72.727272727272734</v>
      </c>
      <c r="N32" s="51">
        <v>1</v>
      </c>
      <c r="O32" s="51">
        <v>2</v>
      </c>
      <c r="P32" s="49">
        <f>(O32-N32)/N32*100</f>
        <v>100</v>
      </c>
      <c r="Q32" s="53">
        <v>0</v>
      </c>
      <c r="R32" s="53">
        <v>0</v>
      </c>
      <c r="S32" s="41">
        <v>0</v>
      </c>
      <c r="T32" s="51">
        <v>17</v>
      </c>
      <c r="U32" s="51">
        <v>21</v>
      </c>
      <c r="V32" s="120">
        <v>0.23499999999999999</v>
      </c>
      <c r="W32" s="44" t="s">
        <v>27</v>
      </c>
      <c r="X32" s="44" t="s">
        <v>27</v>
      </c>
      <c r="Y32" s="44" t="s">
        <v>27</v>
      </c>
      <c r="Z32" s="44" t="s">
        <v>27</v>
      </c>
      <c r="AA32" s="44" t="s">
        <v>27</v>
      </c>
      <c r="AB32" s="44" t="s">
        <v>27</v>
      </c>
      <c r="AC32" s="44" t="s">
        <v>27</v>
      </c>
      <c r="AD32" s="44" t="s">
        <v>27</v>
      </c>
      <c r="AE32" s="44" t="s">
        <v>27</v>
      </c>
      <c r="AF32" s="44" t="s">
        <v>27</v>
      </c>
      <c r="AG32" s="44" t="s">
        <v>27</v>
      </c>
      <c r="AH32" s="44" t="s">
        <v>27</v>
      </c>
      <c r="AI32" s="44" t="s">
        <v>27</v>
      </c>
      <c r="AJ32" s="44" t="s">
        <v>27</v>
      </c>
      <c r="AK32" s="44" t="s">
        <v>27</v>
      </c>
      <c r="AL32" s="44" t="s">
        <v>27</v>
      </c>
      <c r="AM32" s="44" t="s">
        <v>27</v>
      </c>
      <c r="AN32" s="44" t="s">
        <v>27</v>
      </c>
      <c r="AO32" s="44" t="s">
        <v>27</v>
      </c>
      <c r="AP32" s="44" t="s">
        <v>27</v>
      </c>
      <c r="AQ32" s="44" t="s">
        <v>27</v>
      </c>
      <c r="AR32" s="44" t="s">
        <v>27</v>
      </c>
      <c r="AS32" s="44" t="s">
        <v>27</v>
      </c>
      <c r="AT32" s="44" t="s">
        <v>27</v>
      </c>
      <c r="AU32" s="44" t="s">
        <v>27</v>
      </c>
      <c r="AV32" s="44" t="s">
        <v>27</v>
      </c>
      <c r="AW32" s="44" t="s">
        <v>27</v>
      </c>
      <c r="AX32" s="44" t="s">
        <v>27</v>
      </c>
      <c r="AY32" s="44" t="s">
        <v>27</v>
      </c>
      <c r="AZ32" s="44" t="s">
        <v>27</v>
      </c>
      <c r="BA32" s="44" t="s">
        <v>27</v>
      </c>
      <c r="BB32" s="44" t="s">
        <v>27</v>
      </c>
    </row>
    <row r="33" spans="1:54" ht="18.399999999999999" customHeight="1" x14ac:dyDescent="0.25">
      <c r="A33" s="34" t="s">
        <v>60</v>
      </c>
      <c r="B33" s="51">
        <v>394</v>
      </c>
      <c r="C33" s="51">
        <v>537</v>
      </c>
      <c r="D33" s="31">
        <f t="shared" si="1"/>
        <v>36.294416243654823</v>
      </c>
      <c r="E33" s="51">
        <v>34</v>
      </c>
      <c r="F33" s="51">
        <v>68</v>
      </c>
      <c r="G33" s="32">
        <f t="shared" si="3"/>
        <v>100</v>
      </c>
      <c r="H33" s="51">
        <v>192</v>
      </c>
      <c r="I33" s="51">
        <v>271</v>
      </c>
      <c r="J33" s="32">
        <f t="shared" si="2"/>
        <v>41.145833333333329</v>
      </c>
      <c r="K33" s="51">
        <v>74</v>
      </c>
      <c r="L33" s="51">
        <v>81</v>
      </c>
      <c r="M33" s="36">
        <f t="shared" si="0"/>
        <v>9.4594594594594597</v>
      </c>
      <c r="N33" s="51">
        <v>9</v>
      </c>
      <c r="O33" s="51">
        <v>15</v>
      </c>
      <c r="P33" s="49">
        <f>(O33-N33)/N33*100</f>
        <v>66.666666666666657</v>
      </c>
      <c r="Q33" s="53">
        <v>0</v>
      </c>
      <c r="R33" s="53">
        <v>0</v>
      </c>
      <c r="S33" s="41">
        <v>0</v>
      </c>
      <c r="T33" s="44" t="s">
        <v>27</v>
      </c>
      <c r="U33" s="44" t="s">
        <v>27</v>
      </c>
      <c r="V33" s="120" t="s">
        <v>28</v>
      </c>
      <c r="W33" s="115">
        <v>114</v>
      </c>
      <c r="X33" s="116">
        <v>154</v>
      </c>
      <c r="Y33" s="116">
        <v>35.1</v>
      </c>
      <c r="Z33" s="116">
        <v>114</v>
      </c>
      <c r="AA33" s="116">
        <v>108</v>
      </c>
      <c r="AB33" s="116">
        <v>-5.3</v>
      </c>
      <c r="AC33" s="116">
        <v>74</v>
      </c>
      <c r="AD33" s="116">
        <v>156</v>
      </c>
      <c r="AE33" s="116">
        <v>110.8</v>
      </c>
      <c r="AF33" s="44" t="s">
        <v>27</v>
      </c>
      <c r="AG33" s="44" t="s">
        <v>27</v>
      </c>
      <c r="AH33" s="44" t="s">
        <v>27</v>
      </c>
      <c r="AI33" s="44" t="s">
        <v>27</v>
      </c>
      <c r="AJ33" s="44" t="s">
        <v>27</v>
      </c>
      <c r="AK33" s="116">
        <v>65</v>
      </c>
      <c r="AL33" s="116">
        <v>128</v>
      </c>
      <c r="AM33" s="116">
        <v>57</v>
      </c>
      <c r="AN33" s="116">
        <v>77</v>
      </c>
      <c r="AO33" s="116">
        <v>76</v>
      </c>
      <c r="AP33" s="116">
        <v>107</v>
      </c>
      <c r="AQ33" s="116">
        <v>69</v>
      </c>
      <c r="AR33" s="116">
        <v>94</v>
      </c>
      <c r="AS33" s="116">
        <v>80</v>
      </c>
      <c r="AT33" s="116">
        <v>88</v>
      </c>
      <c r="AU33" s="116">
        <v>52</v>
      </c>
      <c r="AV33" s="116">
        <v>42</v>
      </c>
      <c r="AW33" s="116">
        <v>10</v>
      </c>
      <c r="AX33" s="116">
        <v>28</v>
      </c>
      <c r="AY33" s="116">
        <v>5</v>
      </c>
      <c r="AZ33" s="116">
        <v>1</v>
      </c>
      <c r="BA33" s="116">
        <v>2</v>
      </c>
      <c r="BB33" s="116">
        <v>1</v>
      </c>
    </row>
    <row r="34" spans="1:54" ht="18.399999999999999" customHeight="1" x14ac:dyDescent="0.25">
      <c r="A34" s="57" t="s">
        <v>61</v>
      </c>
      <c r="B34" s="51">
        <v>17</v>
      </c>
      <c r="C34" s="51">
        <v>20</v>
      </c>
      <c r="D34" s="31">
        <f t="shared" si="1"/>
        <v>17.647058823529413</v>
      </c>
      <c r="E34" s="51">
        <v>4</v>
      </c>
      <c r="F34" s="51">
        <v>2</v>
      </c>
      <c r="G34" s="32">
        <f t="shared" si="3"/>
        <v>-50</v>
      </c>
      <c r="H34" s="44" t="s">
        <v>27</v>
      </c>
      <c r="I34" s="44" t="s">
        <v>27</v>
      </c>
      <c r="J34" s="32" t="s">
        <v>28</v>
      </c>
      <c r="K34" s="44" t="s">
        <v>27</v>
      </c>
      <c r="L34" s="44" t="s">
        <v>27</v>
      </c>
      <c r="M34" s="36" t="s">
        <v>28</v>
      </c>
      <c r="N34" s="44" t="s">
        <v>27</v>
      </c>
      <c r="O34" s="44" t="s">
        <v>27</v>
      </c>
      <c r="P34" s="35" t="s">
        <v>28</v>
      </c>
      <c r="Q34" s="44" t="s">
        <v>27</v>
      </c>
      <c r="R34" s="44" t="s">
        <v>27</v>
      </c>
      <c r="S34" s="41" t="s">
        <v>28</v>
      </c>
      <c r="T34" s="44" t="s">
        <v>27</v>
      </c>
      <c r="U34" s="44" t="s">
        <v>27</v>
      </c>
      <c r="V34" s="120" t="s">
        <v>28</v>
      </c>
      <c r="W34" s="44" t="s">
        <v>27</v>
      </c>
      <c r="X34" s="44" t="s">
        <v>27</v>
      </c>
      <c r="Y34" s="44" t="s">
        <v>27</v>
      </c>
      <c r="Z34" s="44" t="s">
        <v>27</v>
      </c>
      <c r="AA34" s="44" t="s">
        <v>27</v>
      </c>
      <c r="AB34" s="44" t="s">
        <v>27</v>
      </c>
      <c r="AC34" s="44" t="s">
        <v>27</v>
      </c>
      <c r="AD34" s="44" t="s">
        <v>27</v>
      </c>
      <c r="AE34" s="44" t="s">
        <v>27</v>
      </c>
      <c r="AF34" s="116" t="s">
        <v>42</v>
      </c>
      <c r="AG34" s="116" t="s">
        <v>32</v>
      </c>
      <c r="AH34" s="44" t="s">
        <v>27</v>
      </c>
      <c r="AI34" s="44" t="s">
        <v>27</v>
      </c>
      <c r="AJ34" s="44" t="s">
        <v>27</v>
      </c>
      <c r="AK34" s="44" t="s">
        <v>27</v>
      </c>
      <c r="AL34" s="44" t="s">
        <v>27</v>
      </c>
      <c r="AM34" s="44" t="s">
        <v>27</v>
      </c>
      <c r="AN34" s="44" t="s">
        <v>27</v>
      </c>
      <c r="AO34" s="44" t="s">
        <v>27</v>
      </c>
      <c r="AP34" s="44" t="s">
        <v>27</v>
      </c>
      <c r="AQ34" s="44" t="s">
        <v>27</v>
      </c>
      <c r="AR34" s="44" t="s">
        <v>27</v>
      </c>
      <c r="AS34" s="44" t="s">
        <v>27</v>
      </c>
      <c r="AT34" s="44" t="s">
        <v>27</v>
      </c>
      <c r="AU34" s="44" t="s">
        <v>27</v>
      </c>
      <c r="AV34" s="44" t="s">
        <v>27</v>
      </c>
      <c r="AW34" s="44" t="s">
        <v>27</v>
      </c>
      <c r="AX34" s="44" t="s">
        <v>27</v>
      </c>
      <c r="AY34" s="44" t="s">
        <v>27</v>
      </c>
      <c r="AZ34" s="44" t="s">
        <v>27</v>
      </c>
      <c r="BA34" s="44" t="s">
        <v>27</v>
      </c>
      <c r="BB34" s="44" t="s">
        <v>27</v>
      </c>
    </row>
    <row r="35" spans="1:54" ht="18.399999999999999" customHeight="1" x14ac:dyDescent="0.25">
      <c r="A35" s="57" t="s">
        <v>62</v>
      </c>
      <c r="B35" s="44" t="s">
        <v>27</v>
      </c>
      <c r="C35" s="44" t="s">
        <v>27</v>
      </c>
      <c r="D35" s="56" t="s">
        <v>27</v>
      </c>
      <c r="E35" s="44" t="s">
        <v>27</v>
      </c>
      <c r="F35" s="44" t="s">
        <v>27</v>
      </c>
      <c r="G35" s="44" t="s">
        <v>28</v>
      </c>
      <c r="H35" s="44" t="s">
        <v>27</v>
      </c>
      <c r="I35" s="44" t="s">
        <v>27</v>
      </c>
      <c r="J35" s="32" t="s">
        <v>28</v>
      </c>
      <c r="K35" s="44" t="s">
        <v>27</v>
      </c>
      <c r="L35" s="44" t="s">
        <v>27</v>
      </c>
      <c r="M35" s="36" t="s">
        <v>28</v>
      </c>
      <c r="N35" s="44" t="s">
        <v>27</v>
      </c>
      <c r="O35" s="44" t="s">
        <v>27</v>
      </c>
      <c r="P35" s="35" t="s">
        <v>28</v>
      </c>
      <c r="Q35" s="44" t="s">
        <v>27</v>
      </c>
      <c r="R35" s="44" t="s">
        <v>27</v>
      </c>
      <c r="S35" s="41" t="s">
        <v>28</v>
      </c>
      <c r="T35" s="51">
        <v>41</v>
      </c>
      <c r="U35" s="51">
        <v>71</v>
      </c>
      <c r="V35" s="120">
        <v>0.73199999999999998</v>
      </c>
      <c r="W35" s="44" t="s">
        <v>27</v>
      </c>
      <c r="X35" s="44" t="s">
        <v>27</v>
      </c>
      <c r="Y35" s="44" t="s">
        <v>27</v>
      </c>
      <c r="Z35" s="44" t="s">
        <v>27</v>
      </c>
      <c r="AA35" s="44" t="s">
        <v>27</v>
      </c>
      <c r="AB35" s="44" t="s">
        <v>27</v>
      </c>
      <c r="AC35" s="44" t="s">
        <v>27</v>
      </c>
      <c r="AD35" s="44" t="s">
        <v>27</v>
      </c>
      <c r="AE35" s="44" t="s">
        <v>27</v>
      </c>
      <c r="AF35" s="44" t="s">
        <v>27</v>
      </c>
      <c r="AG35" s="44" t="s">
        <v>27</v>
      </c>
      <c r="AH35" s="44" t="s">
        <v>27</v>
      </c>
      <c r="AI35" s="44" t="s">
        <v>27</v>
      </c>
      <c r="AJ35" s="44" t="s">
        <v>27</v>
      </c>
      <c r="AK35" s="44" t="s">
        <v>27</v>
      </c>
      <c r="AL35" s="44" t="s">
        <v>27</v>
      </c>
      <c r="AM35" s="44" t="s">
        <v>27</v>
      </c>
      <c r="AN35" s="44" t="s">
        <v>27</v>
      </c>
      <c r="AO35" s="44" t="s">
        <v>27</v>
      </c>
      <c r="AP35" s="44" t="s">
        <v>27</v>
      </c>
      <c r="AQ35" s="44" t="s">
        <v>27</v>
      </c>
      <c r="AR35" s="44" t="s">
        <v>27</v>
      </c>
      <c r="AS35" s="44" t="s">
        <v>27</v>
      </c>
      <c r="AT35" s="44" t="s">
        <v>27</v>
      </c>
      <c r="AU35" s="44" t="s">
        <v>27</v>
      </c>
      <c r="AV35" s="44" t="s">
        <v>27</v>
      </c>
      <c r="AW35" s="44" t="s">
        <v>27</v>
      </c>
      <c r="AX35" s="44" t="s">
        <v>27</v>
      </c>
      <c r="AY35" s="44" t="s">
        <v>27</v>
      </c>
      <c r="AZ35" s="44" t="s">
        <v>27</v>
      </c>
      <c r="BA35" s="44" t="s">
        <v>27</v>
      </c>
      <c r="BB35" s="44" t="s">
        <v>27</v>
      </c>
    </row>
    <row r="36" spans="1:54" ht="18.399999999999999" customHeight="1" x14ac:dyDescent="0.25">
      <c r="A36" s="57" t="s">
        <v>63</v>
      </c>
      <c r="B36" s="44" t="s">
        <v>27</v>
      </c>
      <c r="C36" s="44" t="s">
        <v>27</v>
      </c>
      <c r="D36" s="56" t="s">
        <v>27</v>
      </c>
      <c r="E36" s="44" t="s">
        <v>27</v>
      </c>
      <c r="F36" s="44" t="s">
        <v>27</v>
      </c>
      <c r="G36" s="44" t="s">
        <v>28</v>
      </c>
      <c r="H36" s="44" t="s">
        <v>27</v>
      </c>
      <c r="I36" s="44" t="s">
        <v>27</v>
      </c>
      <c r="J36" s="32" t="s">
        <v>28</v>
      </c>
      <c r="K36" s="44" t="s">
        <v>27</v>
      </c>
      <c r="L36" s="44" t="s">
        <v>27</v>
      </c>
      <c r="M36" s="36" t="s">
        <v>28</v>
      </c>
      <c r="N36" s="44" t="s">
        <v>27</v>
      </c>
      <c r="O36" s="44" t="s">
        <v>27</v>
      </c>
      <c r="P36" s="35" t="s">
        <v>28</v>
      </c>
      <c r="Q36" s="44" t="s">
        <v>27</v>
      </c>
      <c r="R36" s="44" t="s">
        <v>27</v>
      </c>
      <c r="S36" s="41" t="s">
        <v>28</v>
      </c>
      <c r="T36" s="51">
        <v>15</v>
      </c>
      <c r="U36" s="51">
        <v>26</v>
      </c>
      <c r="V36" s="120" t="s">
        <v>64</v>
      </c>
      <c r="W36" s="115">
        <v>10</v>
      </c>
      <c r="X36" s="116">
        <v>12</v>
      </c>
      <c r="Y36" s="116">
        <v>20</v>
      </c>
      <c r="Z36" s="116">
        <v>22</v>
      </c>
      <c r="AA36" s="116">
        <v>54</v>
      </c>
      <c r="AB36" s="116">
        <v>145.4</v>
      </c>
      <c r="AC36" s="116">
        <v>73</v>
      </c>
      <c r="AD36" s="116">
        <v>100</v>
      </c>
      <c r="AE36" s="116">
        <v>36.9</v>
      </c>
      <c r="AF36" s="116" t="s">
        <v>32</v>
      </c>
      <c r="AG36" s="116" t="s">
        <v>32</v>
      </c>
      <c r="AH36" s="116">
        <v>98</v>
      </c>
      <c r="AI36" s="116">
        <v>135</v>
      </c>
      <c r="AJ36" s="116">
        <v>37.700000000000003</v>
      </c>
      <c r="AK36" s="44" t="s">
        <v>27</v>
      </c>
      <c r="AL36" s="44" t="s">
        <v>27</v>
      </c>
      <c r="AM36" s="44" t="s">
        <v>27</v>
      </c>
      <c r="AN36" s="44" t="s">
        <v>27</v>
      </c>
      <c r="AO36" s="44" t="s">
        <v>27</v>
      </c>
      <c r="AP36" s="44" t="s">
        <v>27</v>
      </c>
      <c r="AQ36" s="44" t="s">
        <v>27</v>
      </c>
      <c r="AR36" s="44" t="s">
        <v>27</v>
      </c>
      <c r="AS36" s="44" t="s">
        <v>27</v>
      </c>
      <c r="AT36" s="44" t="s">
        <v>27</v>
      </c>
      <c r="AU36" s="44" t="s">
        <v>27</v>
      </c>
      <c r="AV36" s="44" t="s">
        <v>27</v>
      </c>
      <c r="AW36" s="44" t="s">
        <v>27</v>
      </c>
      <c r="AX36" s="44" t="s">
        <v>27</v>
      </c>
      <c r="AY36" s="44" t="s">
        <v>27</v>
      </c>
      <c r="AZ36" s="44" t="s">
        <v>27</v>
      </c>
      <c r="BA36" s="44" t="s">
        <v>27</v>
      </c>
      <c r="BB36" s="44" t="s">
        <v>27</v>
      </c>
    </row>
    <row r="37" spans="1:54" ht="18.399999999999999" customHeight="1" x14ac:dyDescent="0.25">
      <c r="A37" s="34" t="s">
        <v>65</v>
      </c>
      <c r="B37" s="51">
        <v>118</v>
      </c>
      <c r="C37" s="51">
        <v>145</v>
      </c>
      <c r="D37" s="31">
        <f t="shared" si="1"/>
        <v>22.881355932203391</v>
      </c>
      <c r="E37" s="44" t="s">
        <v>27</v>
      </c>
      <c r="F37" s="44" t="s">
        <v>27</v>
      </c>
      <c r="G37" s="52" t="s">
        <v>28</v>
      </c>
      <c r="H37" s="51">
        <v>78</v>
      </c>
      <c r="I37" s="51">
        <v>96</v>
      </c>
      <c r="J37" s="32">
        <f t="shared" si="2"/>
        <v>23.076923076923077</v>
      </c>
      <c r="K37" s="51">
        <v>18</v>
      </c>
      <c r="L37" s="51">
        <v>18</v>
      </c>
      <c r="M37" s="36">
        <f t="shared" si="0"/>
        <v>0</v>
      </c>
      <c r="N37" s="51">
        <v>0</v>
      </c>
      <c r="O37" s="51">
        <v>4</v>
      </c>
      <c r="P37" s="49">
        <v>100</v>
      </c>
      <c r="Q37" s="53">
        <v>0</v>
      </c>
      <c r="R37" s="53">
        <v>1</v>
      </c>
      <c r="S37" s="41">
        <v>100</v>
      </c>
      <c r="T37" s="51">
        <v>14</v>
      </c>
      <c r="U37" s="51">
        <v>6</v>
      </c>
      <c r="V37" s="120">
        <v>-0.57099999999999995</v>
      </c>
      <c r="W37" s="44" t="s">
        <v>27</v>
      </c>
      <c r="X37" s="44" t="s">
        <v>27</v>
      </c>
      <c r="Y37" s="44" t="s">
        <v>27</v>
      </c>
      <c r="Z37" s="44" t="s">
        <v>27</v>
      </c>
      <c r="AA37" s="44" t="s">
        <v>27</v>
      </c>
      <c r="AB37" s="44" t="s">
        <v>27</v>
      </c>
      <c r="AC37" s="44" t="s">
        <v>27</v>
      </c>
      <c r="AD37" s="44" t="s">
        <v>27</v>
      </c>
      <c r="AE37" s="44" t="s">
        <v>27</v>
      </c>
      <c r="AF37" s="116" t="s">
        <v>32</v>
      </c>
      <c r="AG37" s="116" t="s">
        <v>42</v>
      </c>
      <c r="AH37" s="116">
        <v>50</v>
      </c>
      <c r="AI37" s="116">
        <v>59</v>
      </c>
      <c r="AJ37" s="116">
        <v>18</v>
      </c>
      <c r="AK37" s="116">
        <v>28</v>
      </c>
      <c r="AL37" s="116">
        <v>32</v>
      </c>
      <c r="AM37" s="116">
        <v>10</v>
      </c>
      <c r="AN37" s="116">
        <v>14</v>
      </c>
      <c r="AO37" s="116">
        <v>18</v>
      </c>
      <c r="AP37" s="116">
        <v>21</v>
      </c>
      <c r="AQ37" s="116">
        <v>19</v>
      </c>
      <c r="AR37" s="116">
        <v>34</v>
      </c>
      <c r="AS37" s="116">
        <v>25</v>
      </c>
      <c r="AT37" s="116">
        <v>22</v>
      </c>
      <c r="AU37" s="116">
        <v>16</v>
      </c>
      <c r="AV37" s="116">
        <v>13</v>
      </c>
      <c r="AW37" s="116">
        <v>2</v>
      </c>
      <c r="AX37" s="116">
        <v>6</v>
      </c>
      <c r="AY37" s="116">
        <v>1</v>
      </c>
      <c r="AZ37" s="116">
        <v>1</v>
      </c>
      <c r="BA37" s="116">
        <v>0</v>
      </c>
      <c r="BB37" s="116">
        <v>0</v>
      </c>
    </row>
    <row r="38" spans="1:54" ht="18.399999999999999" customHeight="1" x14ac:dyDescent="0.25">
      <c r="A38" s="34" t="s">
        <v>66</v>
      </c>
      <c r="B38" s="51">
        <v>100</v>
      </c>
      <c r="C38" s="51">
        <v>120</v>
      </c>
      <c r="D38" s="31">
        <f t="shared" si="1"/>
        <v>20</v>
      </c>
      <c r="E38" s="44" t="s">
        <v>27</v>
      </c>
      <c r="F38" s="44" t="s">
        <v>27</v>
      </c>
      <c r="G38" s="52" t="s">
        <v>28</v>
      </c>
      <c r="H38" s="51">
        <v>52</v>
      </c>
      <c r="I38" s="51">
        <v>61</v>
      </c>
      <c r="J38" s="32">
        <f t="shared" si="2"/>
        <v>17.307692307692307</v>
      </c>
      <c r="K38" s="51">
        <v>8</v>
      </c>
      <c r="L38" s="51">
        <v>12</v>
      </c>
      <c r="M38" s="36">
        <f t="shared" si="0"/>
        <v>50</v>
      </c>
      <c r="N38" s="44" t="s">
        <v>27</v>
      </c>
      <c r="O38" s="44" t="s">
        <v>27</v>
      </c>
      <c r="P38" s="51" t="s">
        <v>28</v>
      </c>
      <c r="Q38" s="44" t="s">
        <v>27</v>
      </c>
      <c r="R38" s="44" t="s">
        <v>27</v>
      </c>
      <c r="S38" s="51" t="s">
        <v>28</v>
      </c>
      <c r="T38" s="51">
        <v>7</v>
      </c>
      <c r="U38" s="51">
        <v>16</v>
      </c>
      <c r="V38" s="120">
        <v>1.286</v>
      </c>
      <c r="W38" s="44" t="s">
        <v>27</v>
      </c>
      <c r="X38" s="44" t="s">
        <v>27</v>
      </c>
      <c r="Y38" s="44" t="s">
        <v>27</v>
      </c>
      <c r="Z38" s="44" t="s">
        <v>27</v>
      </c>
      <c r="AA38" s="44" t="s">
        <v>27</v>
      </c>
      <c r="AB38" s="44" t="s">
        <v>27</v>
      </c>
      <c r="AC38" s="44" t="s">
        <v>27</v>
      </c>
      <c r="AD38" s="44" t="s">
        <v>27</v>
      </c>
      <c r="AE38" s="44" t="s">
        <v>27</v>
      </c>
      <c r="AF38" s="116" t="s">
        <v>32</v>
      </c>
      <c r="AG38" s="116" t="s">
        <v>32</v>
      </c>
      <c r="AH38" s="116">
        <v>50</v>
      </c>
      <c r="AI38" s="116">
        <v>61</v>
      </c>
      <c r="AJ38" s="116">
        <v>22</v>
      </c>
      <c r="AK38" s="116">
        <v>12</v>
      </c>
      <c r="AL38" s="116">
        <v>32</v>
      </c>
      <c r="AM38" s="116">
        <v>9</v>
      </c>
      <c r="AN38" s="116">
        <v>12</v>
      </c>
      <c r="AO38" s="116">
        <v>23</v>
      </c>
      <c r="AP38" s="116">
        <v>23</v>
      </c>
      <c r="AQ38" s="116">
        <v>14</v>
      </c>
      <c r="AR38" s="116">
        <v>26</v>
      </c>
      <c r="AS38" s="116">
        <v>17</v>
      </c>
      <c r="AT38" s="116">
        <v>12</v>
      </c>
      <c r="AU38" s="116">
        <v>11</v>
      </c>
      <c r="AV38" s="116">
        <v>12</v>
      </c>
      <c r="AW38" s="116">
        <v>8</v>
      </c>
      <c r="AX38" s="116">
        <v>8</v>
      </c>
      <c r="AY38" s="116">
        <v>2</v>
      </c>
      <c r="AZ38" s="116">
        <v>1</v>
      </c>
      <c r="BA38" s="116">
        <v>3</v>
      </c>
      <c r="BB38" s="116">
        <v>1</v>
      </c>
    </row>
    <row r="39" spans="1:54" ht="18.399999999999999" customHeight="1" x14ac:dyDescent="0.25">
      <c r="A39" s="34" t="s">
        <v>67</v>
      </c>
      <c r="B39" s="51">
        <v>206</v>
      </c>
      <c r="C39" s="51">
        <v>319</v>
      </c>
      <c r="D39" s="31">
        <f t="shared" si="1"/>
        <v>54.854368932038831</v>
      </c>
      <c r="E39" s="51">
        <v>30</v>
      </c>
      <c r="F39" s="51">
        <v>37</v>
      </c>
      <c r="G39" s="32">
        <f t="shared" si="3"/>
        <v>23.333333333333332</v>
      </c>
      <c r="H39" s="51">
        <v>189</v>
      </c>
      <c r="I39" s="51">
        <v>291</v>
      </c>
      <c r="J39" s="32">
        <f t="shared" si="2"/>
        <v>53.968253968253968</v>
      </c>
      <c r="K39" s="51">
        <v>21</v>
      </c>
      <c r="L39" s="51">
        <v>32</v>
      </c>
      <c r="M39" s="36">
        <f t="shared" si="0"/>
        <v>52.380952380952387</v>
      </c>
      <c r="N39" s="44" t="s">
        <v>27</v>
      </c>
      <c r="O39" s="44" t="s">
        <v>27</v>
      </c>
      <c r="P39" s="35" t="s">
        <v>28</v>
      </c>
      <c r="Q39" s="44" t="s">
        <v>27</v>
      </c>
      <c r="R39" s="44" t="s">
        <v>27</v>
      </c>
      <c r="S39" s="41" t="s">
        <v>28</v>
      </c>
      <c r="T39" s="51">
        <v>16</v>
      </c>
      <c r="U39" s="51">
        <v>21</v>
      </c>
      <c r="V39" s="120">
        <v>31.25</v>
      </c>
      <c r="W39" s="44" t="s">
        <v>27</v>
      </c>
      <c r="X39" s="44" t="s">
        <v>27</v>
      </c>
      <c r="Y39" s="44" t="s">
        <v>27</v>
      </c>
      <c r="Z39" s="44" t="s">
        <v>27</v>
      </c>
      <c r="AA39" s="44" t="s">
        <v>27</v>
      </c>
      <c r="AB39" s="44" t="s">
        <v>27</v>
      </c>
      <c r="AC39" s="44" t="s">
        <v>27</v>
      </c>
      <c r="AD39" s="44" t="s">
        <v>27</v>
      </c>
      <c r="AE39" s="44" t="s">
        <v>27</v>
      </c>
      <c r="AF39" s="44" t="s">
        <v>27</v>
      </c>
      <c r="AG39" s="44" t="s">
        <v>27</v>
      </c>
      <c r="AH39" s="116">
        <v>110</v>
      </c>
      <c r="AI39" s="116">
        <v>155</v>
      </c>
      <c r="AJ39" s="116">
        <v>40.9</v>
      </c>
      <c r="AK39" s="116">
        <v>25</v>
      </c>
      <c r="AL39" s="116">
        <v>54</v>
      </c>
      <c r="AM39" s="116">
        <v>17</v>
      </c>
      <c r="AN39" s="116">
        <v>37</v>
      </c>
      <c r="AO39" s="116">
        <v>31</v>
      </c>
      <c r="AP39" s="116">
        <v>53</v>
      </c>
      <c r="AQ39" s="116">
        <v>47</v>
      </c>
      <c r="AR39" s="116">
        <v>57</v>
      </c>
      <c r="AS39" s="116">
        <v>11</v>
      </c>
      <c r="AT39" s="116">
        <v>40</v>
      </c>
      <c r="AU39" s="116">
        <v>40</v>
      </c>
      <c r="AV39" s="116">
        <v>36</v>
      </c>
      <c r="AW39" s="116">
        <v>10</v>
      </c>
      <c r="AX39" s="116">
        <v>11</v>
      </c>
      <c r="AY39" s="116">
        <v>4</v>
      </c>
      <c r="AZ39" s="116">
        <v>6</v>
      </c>
      <c r="BA39" s="116">
        <v>6</v>
      </c>
      <c r="BB39" s="116">
        <v>24</v>
      </c>
    </row>
    <row r="40" spans="1:54" ht="18.399999999999999" customHeight="1" x14ac:dyDescent="0.25">
      <c r="A40" s="34" t="s">
        <v>68</v>
      </c>
      <c r="B40" s="51">
        <v>260</v>
      </c>
      <c r="C40" s="51">
        <v>319</v>
      </c>
      <c r="D40" s="31">
        <f t="shared" si="1"/>
        <v>22.692307692307693</v>
      </c>
      <c r="E40" s="44" t="s">
        <v>27</v>
      </c>
      <c r="F40" s="44" t="s">
        <v>27</v>
      </c>
      <c r="G40" s="52" t="s">
        <v>28</v>
      </c>
      <c r="H40" s="51">
        <v>125</v>
      </c>
      <c r="I40" s="51">
        <v>156</v>
      </c>
      <c r="J40" s="32">
        <f t="shared" si="2"/>
        <v>24.8</v>
      </c>
      <c r="K40" s="51">
        <v>7</v>
      </c>
      <c r="L40" s="51">
        <v>7</v>
      </c>
      <c r="M40" s="36">
        <f t="shared" si="0"/>
        <v>0</v>
      </c>
      <c r="N40" s="51">
        <v>7</v>
      </c>
      <c r="O40" s="51">
        <v>1</v>
      </c>
      <c r="P40" s="49">
        <f>(O40-N40)/N40*100</f>
        <v>-85.714285714285708</v>
      </c>
      <c r="Q40" s="53">
        <v>0</v>
      </c>
      <c r="R40" s="53">
        <v>0</v>
      </c>
      <c r="S40" s="41">
        <v>0</v>
      </c>
      <c r="T40" s="51">
        <v>38</v>
      </c>
      <c r="U40" s="51">
        <v>42</v>
      </c>
      <c r="V40" s="120">
        <v>0.105</v>
      </c>
      <c r="W40" s="44" t="s">
        <v>27</v>
      </c>
      <c r="X40" s="44" t="s">
        <v>27</v>
      </c>
      <c r="Y40" s="44" t="s">
        <v>27</v>
      </c>
      <c r="Z40" s="44" t="s">
        <v>27</v>
      </c>
      <c r="AA40" s="44" t="s">
        <v>27</v>
      </c>
      <c r="AB40" s="44" t="s">
        <v>27</v>
      </c>
      <c r="AC40" s="44" t="s">
        <v>27</v>
      </c>
      <c r="AD40" s="44" t="s">
        <v>27</v>
      </c>
      <c r="AE40" s="44" t="s">
        <v>27</v>
      </c>
      <c r="AF40" s="44" t="s">
        <v>27</v>
      </c>
      <c r="AG40" s="44" t="s">
        <v>27</v>
      </c>
      <c r="AH40" s="44" t="s">
        <v>27</v>
      </c>
      <c r="AI40" s="44" t="s">
        <v>27</v>
      </c>
      <c r="AJ40" s="44" t="s">
        <v>27</v>
      </c>
      <c r="AK40" s="44" t="s">
        <v>27</v>
      </c>
      <c r="AL40" s="44" t="s">
        <v>27</v>
      </c>
      <c r="AM40" s="44" t="s">
        <v>27</v>
      </c>
      <c r="AN40" s="44" t="s">
        <v>27</v>
      </c>
      <c r="AO40" s="44" t="s">
        <v>27</v>
      </c>
      <c r="AP40" s="44" t="s">
        <v>27</v>
      </c>
      <c r="AQ40" s="44" t="s">
        <v>27</v>
      </c>
      <c r="AR40" s="44" t="s">
        <v>27</v>
      </c>
      <c r="AS40" s="44" t="s">
        <v>27</v>
      </c>
      <c r="AT40" s="44" t="s">
        <v>27</v>
      </c>
      <c r="AU40" s="44" t="s">
        <v>27</v>
      </c>
      <c r="AV40" s="44" t="s">
        <v>27</v>
      </c>
      <c r="AW40" s="44" t="s">
        <v>27</v>
      </c>
      <c r="AX40" s="44" t="s">
        <v>27</v>
      </c>
      <c r="AY40" s="44" t="s">
        <v>27</v>
      </c>
      <c r="AZ40" s="44" t="s">
        <v>27</v>
      </c>
      <c r="BA40" s="44" t="s">
        <v>27</v>
      </c>
      <c r="BB40" s="44" t="s">
        <v>27</v>
      </c>
    </row>
    <row r="41" spans="1:54" ht="18.399999999999999" customHeight="1" x14ac:dyDescent="0.25">
      <c r="A41" s="34" t="s">
        <v>69</v>
      </c>
      <c r="B41" s="51" t="s">
        <v>27</v>
      </c>
      <c r="C41" s="51" t="s">
        <v>27</v>
      </c>
      <c r="D41" s="31" t="s">
        <v>28</v>
      </c>
      <c r="E41" s="51" t="s">
        <v>27</v>
      </c>
      <c r="F41" s="51" t="s">
        <v>27</v>
      </c>
      <c r="G41" s="52" t="s">
        <v>28</v>
      </c>
      <c r="H41" s="51" t="s">
        <v>27</v>
      </c>
      <c r="I41" s="51" t="s">
        <v>27</v>
      </c>
      <c r="J41" s="32" t="s">
        <v>28</v>
      </c>
      <c r="K41" s="51" t="s">
        <v>27</v>
      </c>
      <c r="L41" s="51" t="s">
        <v>27</v>
      </c>
      <c r="M41" s="36" t="s">
        <v>28</v>
      </c>
      <c r="N41" s="51" t="s">
        <v>27</v>
      </c>
      <c r="O41" s="51" t="s">
        <v>27</v>
      </c>
      <c r="P41" s="35" t="s">
        <v>28</v>
      </c>
      <c r="Q41" s="53" t="s">
        <v>27</v>
      </c>
      <c r="R41" s="53" t="s">
        <v>27</v>
      </c>
      <c r="S41" s="41" t="s">
        <v>28</v>
      </c>
      <c r="T41" s="44" t="s">
        <v>27</v>
      </c>
      <c r="U41" s="44" t="s">
        <v>27</v>
      </c>
      <c r="V41" s="120" t="s">
        <v>28</v>
      </c>
      <c r="W41" s="44" t="s">
        <v>27</v>
      </c>
      <c r="X41" s="44" t="s">
        <v>27</v>
      </c>
      <c r="Y41" s="44" t="s">
        <v>27</v>
      </c>
      <c r="Z41" s="44" t="s">
        <v>27</v>
      </c>
      <c r="AA41" s="44" t="s">
        <v>27</v>
      </c>
      <c r="AB41" s="44" t="s">
        <v>27</v>
      </c>
      <c r="AC41" s="44" t="s">
        <v>27</v>
      </c>
      <c r="AD41" s="44" t="s">
        <v>27</v>
      </c>
      <c r="AE41" s="44" t="s">
        <v>27</v>
      </c>
      <c r="AF41" s="44" t="s">
        <v>27</v>
      </c>
      <c r="AG41" s="44" t="s">
        <v>27</v>
      </c>
      <c r="AH41" s="44" t="s">
        <v>27</v>
      </c>
      <c r="AI41" s="44" t="s">
        <v>27</v>
      </c>
      <c r="AJ41" s="44" t="s">
        <v>27</v>
      </c>
      <c r="AK41" s="44" t="s">
        <v>27</v>
      </c>
      <c r="AL41" s="44" t="s">
        <v>27</v>
      </c>
      <c r="AM41" s="44" t="s">
        <v>27</v>
      </c>
      <c r="AN41" s="44" t="s">
        <v>27</v>
      </c>
      <c r="AO41" s="44" t="s">
        <v>27</v>
      </c>
      <c r="AP41" s="44" t="s">
        <v>27</v>
      </c>
      <c r="AQ41" s="44" t="s">
        <v>27</v>
      </c>
      <c r="AR41" s="44" t="s">
        <v>27</v>
      </c>
      <c r="AS41" s="44" t="s">
        <v>27</v>
      </c>
      <c r="AT41" s="44" t="s">
        <v>27</v>
      </c>
      <c r="AU41" s="44" t="s">
        <v>27</v>
      </c>
      <c r="AV41" s="44" t="s">
        <v>27</v>
      </c>
      <c r="AW41" s="44" t="s">
        <v>27</v>
      </c>
      <c r="AX41" s="44" t="s">
        <v>27</v>
      </c>
      <c r="AY41" s="44" t="s">
        <v>27</v>
      </c>
      <c r="AZ41" s="44" t="s">
        <v>27</v>
      </c>
      <c r="BA41" s="44" t="s">
        <v>27</v>
      </c>
      <c r="BB41" s="44" t="s">
        <v>27</v>
      </c>
    </row>
    <row r="42" spans="1:54" ht="18.399999999999999" customHeight="1" x14ac:dyDescent="0.25">
      <c r="A42" s="34" t="s">
        <v>70</v>
      </c>
      <c r="B42" s="51">
        <v>86</v>
      </c>
      <c r="C42" s="51">
        <v>156</v>
      </c>
      <c r="D42" s="31">
        <f t="shared" si="1"/>
        <v>81.395348837209298</v>
      </c>
      <c r="E42" s="51">
        <v>10</v>
      </c>
      <c r="F42" s="51">
        <v>21</v>
      </c>
      <c r="G42" s="52">
        <f t="shared" si="3"/>
        <v>110.00000000000001</v>
      </c>
      <c r="H42" s="51">
        <v>9</v>
      </c>
      <c r="I42" s="51">
        <v>22</v>
      </c>
      <c r="J42" s="32">
        <f t="shared" si="2"/>
        <v>144.44444444444443</v>
      </c>
      <c r="K42" s="51">
        <v>17</v>
      </c>
      <c r="L42" s="51">
        <v>20</v>
      </c>
      <c r="M42" s="36">
        <f t="shared" si="0"/>
        <v>17.647058823529413</v>
      </c>
      <c r="N42" s="51">
        <v>0</v>
      </c>
      <c r="O42" s="51">
        <v>2</v>
      </c>
      <c r="P42" s="35">
        <v>100</v>
      </c>
      <c r="Q42" s="53">
        <v>0</v>
      </c>
      <c r="R42" s="53">
        <v>1</v>
      </c>
      <c r="S42" s="41">
        <v>100</v>
      </c>
      <c r="T42" s="51">
        <v>4</v>
      </c>
      <c r="U42" s="51">
        <v>16</v>
      </c>
      <c r="V42" s="120">
        <v>3</v>
      </c>
      <c r="W42" s="115">
        <v>12</v>
      </c>
      <c r="X42" s="116">
        <v>20</v>
      </c>
      <c r="Y42" s="116">
        <v>66.7</v>
      </c>
      <c r="Z42" s="116">
        <v>30</v>
      </c>
      <c r="AA42" s="116">
        <v>38</v>
      </c>
      <c r="AB42" s="116">
        <v>26.7</v>
      </c>
      <c r="AC42" s="116">
        <v>12</v>
      </c>
      <c r="AD42" s="116">
        <v>9</v>
      </c>
      <c r="AE42" s="116">
        <v>-25</v>
      </c>
      <c r="AF42" s="44" t="s">
        <v>27</v>
      </c>
      <c r="AG42" s="44" t="s">
        <v>27</v>
      </c>
      <c r="AH42" s="116">
        <v>43</v>
      </c>
      <c r="AI42" s="116">
        <v>115</v>
      </c>
      <c r="AJ42" s="116">
        <v>167.4</v>
      </c>
      <c r="AK42" s="116">
        <v>12</v>
      </c>
      <c r="AL42" s="116">
        <v>27</v>
      </c>
      <c r="AM42" s="116">
        <v>14</v>
      </c>
      <c r="AN42" s="116">
        <v>26</v>
      </c>
      <c r="AO42" s="116">
        <v>20</v>
      </c>
      <c r="AP42" s="116">
        <v>32</v>
      </c>
      <c r="AQ42" s="116">
        <v>20</v>
      </c>
      <c r="AR42" s="116">
        <v>32</v>
      </c>
      <c r="AS42" s="116">
        <v>29</v>
      </c>
      <c r="AT42" s="116">
        <v>38</v>
      </c>
      <c r="AU42" s="116">
        <v>9</v>
      </c>
      <c r="AV42" s="116">
        <v>16</v>
      </c>
      <c r="AW42" s="116">
        <v>0</v>
      </c>
      <c r="AX42" s="116">
        <v>10</v>
      </c>
      <c r="AY42" s="116">
        <v>0</v>
      </c>
      <c r="AZ42" s="116">
        <v>0</v>
      </c>
      <c r="BA42" s="116">
        <v>0</v>
      </c>
      <c r="BB42" s="116">
        <v>0</v>
      </c>
    </row>
    <row r="43" spans="1:54" ht="18.399999999999999" customHeight="1" x14ac:dyDescent="0.25">
      <c r="A43" s="34" t="s">
        <v>71</v>
      </c>
      <c r="B43" s="51">
        <v>220</v>
      </c>
      <c r="C43" s="51">
        <v>366</v>
      </c>
      <c r="D43" s="31">
        <f t="shared" si="1"/>
        <v>66.363636363636374</v>
      </c>
      <c r="E43" s="51">
        <v>32</v>
      </c>
      <c r="F43" s="51">
        <v>32</v>
      </c>
      <c r="G43" s="52">
        <f t="shared" si="3"/>
        <v>0</v>
      </c>
      <c r="H43" s="51">
        <v>102</v>
      </c>
      <c r="I43" s="51">
        <v>161</v>
      </c>
      <c r="J43" s="32">
        <f t="shared" si="2"/>
        <v>57.843137254901968</v>
      </c>
      <c r="K43" s="51">
        <v>27</v>
      </c>
      <c r="L43" s="51">
        <v>43</v>
      </c>
      <c r="M43" s="36">
        <f t="shared" si="0"/>
        <v>59.259259259259252</v>
      </c>
      <c r="N43" s="51">
        <v>3</v>
      </c>
      <c r="O43" s="51">
        <v>1</v>
      </c>
      <c r="P43" s="49">
        <f>(O43-N43)/N43*100</f>
        <v>-66.666666666666657</v>
      </c>
      <c r="Q43" s="53">
        <v>0</v>
      </c>
      <c r="R43" s="53">
        <v>0</v>
      </c>
      <c r="S43" s="41">
        <v>0</v>
      </c>
      <c r="T43" s="44" t="s">
        <v>27</v>
      </c>
      <c r="U43" s="44" t="s">
        <v>27</v>
      </c>
      <c r="V43" s="120" t="s">
        <v>28</v>
      </c>
      <c r="W43" s="115">
        <v>19</v>
      </c>
      <c r="X43" s="116">
        <v>56</v>
      </c>
      <c r="Y43" s="116">
        <v>194.7</v>
      </c>
      <c r="Z43" s="116">
        <v>39</v>
      </c>
      <c r="AA43" s="116">
        <v>64</v>
      </c>
      <c r="AB43" s="116">
        <v>64.099999999999994</v>
      </c>
      <c r="AC43" s="116">
        <v>82</v>
      </c>
      <c r="AD43" s="116">
        <v>108</v>
      </c>
      <c r="AE43" s="116">
        <v>31.7</v>
      </c>
      <c r="AF43" s="44" t="s">
        <v>27</v>
      </c>
      <c r="AG43" s="44" t="s">
        <v>27</v>
      </c>
      <c r="AH43" s="116">
        <v>72</v>
      </c>
      <c r="AI43" s="116">
        <v>144</v>
      </c>
      <c r="AJ43" s="116">
        <v>100</v>
      </c>
      <c r="AK43" s="116">
        <v>37</v>
      </c>
      <c r="AL43" s="116">
        <v>60</v>
      </c>
      <c r="AM43" s="116">
        <v>23</v>
      </c>
      <c r="AN43" s="116">
        <v>43</v>
      </c>
      <c r="AO43" s="116">
        <v>21</v>
      </c>
      <c r="AP43" s="116">
        <v>56</v>
      </c>
      <c r="AQ43" s="116">
        <v>24</v>
      </c>
      <c r="AR43" s="116">
        <v>38</v>
      </c>
      <c r="AS43" s="116">
        <v>43</v>
      </c>
      <c r="AT43" s="116">
        <v>41</v>
      </c>
      <c r="AU43" s="116">
        <v>12</v>
      </c>
      <c r="AV43" s="116">
        <v>38</v>
      </c>
      <c r="AW43" s="116">
        <v>7</v>
      </c>
      <c r="AX43" s="116">
        <v>27</v>
      </c>
      <c r="AY43" s="116">
        <v>2</v>
      </c>
      <c r="AZ43" s="116">
        <v>3</v>
      </c>
      <c r="BA43" s="116">
        <v>1</v>
      </c>
      <c r="BB43" s="116">
        <v>5</v>
      </c>
    </row>
    <row r="44" spans="1:54" ht="18.399999999999999" customHeight="1" x14ac:dyDescent="0.25">
      <c r="A44" s="34" t="s">
        <v>72</v>
      </c>
      <c r="B44" s="53">
        <v>1278</v>
      </c>
      <c r="C44" s="53">
        <v>630</v>
      </c>
      <c r="D44" s="31">
        <f t="shared" si="1"/>
        <v>-50.704225352112672</v>
      </c>
      <c r="E44" s="44" t="s">
        <v>27</v>
      </c>
      <c r="F44" s="44" t="s">
        <v>27</v>
      </c>
      <c r="G44" s="52" t="s">
        <v>28</v>
      </c>
      <c r="H44" s="51">
        <v>821</v>
      </c>
      <c r="I44" s="51">
        <v>394</v>
      </c>
      <c r="J44" s="32">
        <f t="shared" si="2"/>
        <v>-52.009744214372709</v>
      </c>
      <c r="K44" s="51">
        <v>82</v>
      </c>
      <c r="L44" s="51">
        <v>143</v>
      </c>
      <c r="M44" s="36">
        <f t="shared" si="0"/>
        <v>74.390243902439025</v>
      </c>
      <c r="N44" s="51">
        <v>43</v>
      </c>
      <c r="O44" s="51">
        <v>6</v>
      </c>
      <c r="P44" s="49">
        <f>(O44-N44)/N44*100</f>
        <v>-86.04651162790698</v>
      </c>
      <c r="Q44" s="53">
        <v>0</v>
      </c>
      <c r="R44" s="53">
        <v>0</v>
      </c>
      <c r="S44" s="41">
        <v>0</v>
      </c>
      <c r="T44" s="44" t="s">
        <v>27</v>
      </c>
      <c r="U44" s="44" t="s">
        <v>27</v>
      </c>
      <c r="V44" s="120" t="s">
        <v>28</v>
      </c>
      <c r="W44" s="44" t="s">
        <v>27</v>
      </c>
      <c r="X44" s="44" t="s">
        <v>27</v>
      </c>
      <c r="Y44" s="44" t="s">
        <v>27</v>
      </c>
      <c r="Z44" s="44" t="s">
        <v>27</v>
      </c>
      <c r="AA44" s="44" t="s">
        <v>27</v>
      </c>
      <c r="AB44" s="44" t="s">
        <v>27</v>
      </c>
      <c r="AC44" s="44" t="s">
        <v>27</v>
      </c>
      <c r="AD44" s="44" t="s">
        <v>27</v>
      </c>
      <c r="AE44" s="44" t="s">
        <v>27</v>
      </c>
      <c r="AF44" s="44" t="s">
        <v>27</v>
      </c>
      <c r="AG44" s="44" t="s">
        <v>27</v>
      </c>
      <c r="AH44" s="44" t="s">
        <v>27</v>
      </c>
      <c r="AI44" s="44" t="s">
        <v>27</v>
      </c>
      <c r="AJ44" s="44" t="s">
        <v>27</v>
      </c>
      <c r="AK44" s="44" t="s">
        <v>27</v>
      </c>
      <c r="AL44" s="44" t="s">
        <v>27</v>
      </c>
      <c r="AM44" s="44" t="s">
        <v>27</v>
      </c>
      <c r="AN44" s="44" t="s">
        <v>27</v>
      </c>
      <c r="AO44" s="44" t="s">
        <v>27</v>
      </c>
      <c r="AP44" s="44" t="s">
        <v>27</v>
      </c>
      <c r="AQ44" s="44" t="s">
        <v>27</v>
      </c>
      <c r="AR44" s="44" t="s">
        <v>27</v>
      </c>
      <c r="AS44" s="44" t="s">
        <v>27</v>
      </c>
      <c r="AT44" s="44" t="s">
        <v>27</v>
      </c>
      <c r="AU44" s="44" t="s">
        <v>27</v>
      </c>
      <c r="AV44" s="44" t="s">
        <v>27</v>
      </c>
      <c r="AW44" s="44" t="s">
        <v>27</v>
      </c>
      <c r="AX44" s="44" t="s">
        <v>27</v>
      </c>
      <c r="AY44" s="44" t="s">
        <v>27</v>
      </c>
      <c r="AZ44" s="44" t="s">
        <v>27</v>
      </c>
      <c r="BA44" s="44" t="s">
        <v>27</v>
      </c>
      <c r="BB44" s="44" t="s">
        <v>27</v>
      </c>
    </row>
    <row r="45" spans="1:54" ht="18.399999999999999" customHeight="1" x14ac:dyDescent="0.25">
      <c r="A45" s="34" t="s">
        <v>73</v>
      </c>
      <c r="B45" s="51">
        <v>941</v>
      </c>
      <c r="C45" s="51">
        <v>1120</v>
      </c>
      <c r="D45" s="31">
        <f t="shared" si="1"/>
        <v>19.022316684378321</v>
      </c>
      <c r="E45" s="51">
        <v>0</v>
      </c>
      <c r="F45" s="51">
        <v>1</v>
      </c>
      <c r="G45" s="32">
        <v>100</v>
      </c>
      <c r="H45" s="51">
        <v>489</v>
      </c>
      <c r="I45" s="51">
        <v>615</v>
      </c>
      <c r="J45" s="32">
        <f t="shared" si="2"/>
        <v>25.766871165644172</v>
      </c>
      <c r="K45" s="51">
        <v>87</v>
      </c>
      <c r="L45" s="51">
        <v>82</v>
      </c>
      <c r="M45" s="36">
        <f t="shared" si="0"/>
        <v>-5.7471264367816088</v>
      </c>
      <c r="N45" s="51">
        <v>9</v>
      </c>
      <c r="O45" s="51">
        <v>11</v>
      </c>
      <c r="P45" s="49">
        <f>(O45-N45)/N45*100</f>
        <v>22.222222222222221</v>
      </c>
      <c r="Q45" s="44" t="s">
        <v>27</v>
      </c>
      <c r="R45" s="44" t="s">
        <v>27</v>
      </c>
      <c r="S45" s="41" t="s">
        <v>28</v>
      </c>
      <c r="T45" s="51">
        <v>111</v>
      </c>
      <c r="U45" s="51">
        <v>130</v>
      </c>
      <c r="V45" s="120">
        <v>0.17100000000000001</v>
      </c>
      <c r="W45" s="44" t="s">
        <v>27</v>
      </c>
      <c r="X45" s="44" t="s">
        <v>27</v>
      </c>
      <c r="Y45" s="44" t="s">
        <v>27</v>
      </c>
      <c r="Z45" s="44" t="s">
        <v>27</v>
      </c>
      <c r="AA45" s="44" t="s">
        <v>27</v>
      </c>
      <c r="AB45" s="44" t="s">
        <v>27</v>
      </c>
      <c r="AC45" s="44" t="s">
        <v>27</v>
      </c>
      <c r="AD45" s="44" t="s">
        <v>27</v>
      </c>
      <c r="AE45" s="44" t="s">
        <v>27</v>
      </c>
      <c r="AF45" s="44" t="s">
        <v>27</v>
      </c>
      <c r="AG45" s="44" t="s">
        <v>27</v>
      </c>
      <c r="AH45" s="44" t="s">
        <v>27</v>
      </c>
      <c r="AI45" s="44" t="s">
        <v>27</v>
      </c>
      <c r="AJ45" s="44" t="s">
        <v>27</v>
      </c>
      <c r="AK45" s="44" t="s">
        <v>27</v>
      </c>
      <c r="AL45" s="44" t="s">
        <v>27</v>
      </c>
      <c r="AM45" s="44" t="s">
        <v>27</v>
      </c>
      <c r="AN45" s="44" t="s">
        <v>27</v>
      </c>
      <c r="AO45" s="44" t="s">
        <v>27</v>
      </c>
      <c r="AP45" s="44" t="s">
        <v>27</v>
      </c>
      <c r="AQ45" s="44" t="s">
        <v>27</v>
      </c>
      <c r="AR45" s="44" t="s">
        <v>27</v>
      </c>
      <c r="AS45" s="44" t="s">
        <v>27</v>
      </c>
      <c r="AT45" s="44" t="s">
        <v>27</v>
      </c>
      <c r="AU45" s="44" t="s">
        <v>27</v>
      </c>
      <c r="AV45" s="44" t="s">
        <v>27</v>
      </c>
      <c r="AW45" s="44" t="s">
        <v>27</v>
      </c>
      <c r="AX45" s="44" t="s">
        <v>27</v>
      </c>
      <c r="AY45" s="44" t="s">
        <v>27</v>
      </c>
      <c r="AZ45" s="44" t="s">
        <v>27</v>
      </c>
      <c r="BA45" s="44" t="s">
        <v>27</v>
      </c>
      <c r="BB45" s="44" t="s">
        <v>27</v>
      </c>
    </row>
    <row r="46" spans="1:54" ht="18.399999999999999" customHeight="1" x14ac:dyDescent="0.25">
      <c r="A46" s="62" t="s">
        <v>74</v>
      </c>
      <c r="B46" s="55">
        <v>78</v>
      </c>
      <c r="C46" s="55">
        <v>69</v>
      </c>
      <c r="D46" s="31">
        <f t="shared" si="1"/>
        <v>-11.538461538461538</v>
      </c>
      <c r="E46" s="55">
        <v>11</v>
      </c>
      <c r="F46" s="55">
        <v>8</v>
      </c>
      <c r="G46" s="32">
        <f t="shared" si="3"/>
        <v>-27.27272727272727</v>
      </c>
      <c r="H46" s="55">
        <v>34</v>
      </c>
      <c r="I46" s="55">
        <v>37</v>
      </c>
      <c r="J46" s="32">
        <f t="shared" si="2"/>
        <v>8.8235294117647065</v>
      </c>
      <c r="K46" s="55">
        <v>5</v>
      </c>
      <c r="L46" s="55">
        <v>16</v>
      </c>
      <c r="M46" s="36">
        <f t="shared" si="0"/>
        <v>220.00000000000003</v>
      </c>
      <c r="N46" s="55">
        <v>3</v>
      </c>
      <c r="O46" s="55">
        <v>1</v>
      </c>
      <c r="P46" s="49">
        <f>(O46-N46)/N46*100</f>
        <v>-66.666666666666657</v>
      </c>
      <c r="Q46" s="44" t="s">
        <v>27</v>
      </c>
      <c r="R46" s="44" t="s">
        <v>27</v>
      </c>
      <c r="S46" s="41" t="s">
        <v>28</v>
      </c>
      <c r="T46" s="51">
        <v>0</v>
      </c>
      <c r="U46" s="51">
        <v>0</v>
      </c>
      <c r="V46" s="120">
        <v>0</v>
      </c>
      <c r="W46" s="117">
        <v>23</v>
      </c>
      <c r="X46" s="118">
        <v>23</v>
      </c>
      <c r="Y46" s="118">
        <v>0</v>
      </c>
      <c r="Z46" s="118">
        <v>35</v>
      </c>
      <c r="AA46" s="118">
        <v>39</v>
      </c>
      <c r="AB46" s="118">
        <v>11.4</v>
      </c>
      <c r="AC46" s="118">
        <v>12</v>
      </c>
      <c r="AD46" s="118">
        <v>9</v>
      </c>
      <c r="AE46" s="118">
        <v>-25</v>
      </c>
      <c r="AF46" s="44" t="s">
        <v>27</v>
      </c>
      <c r="AG46" s="44" t="s">
        <v>27</v>
      </c>
      <c r="AH46" s="118">
        <v>52</v>
      </c>
      <c r="AI46" s="118">
        <v>48</v>
      </c>
      <c r="AJ46" s="118">
        <v>-7.7</v>
      </c>
      <c r="AK46" s="44" t="s">
        <v>27</v>
      </c>
      <c r="AL46" s="44" t="s">
        <v>27</v>
      </c>
      <c r="AM46" s="44" t="s">
        <v>27</v>
      </c>
      <c r="AN46" s="44" t="s">
        <v>27</v>
      </c>
      <c r="AO46" s="44" t="s">
        <v>27</v>
      </c>
      <c r="AP46" s="44" t="s">
        <v>27</v>
      </c>
      <c r="AQ46" s="44" t="s">
        <v>27</v>
      </c>
      <c r="AR46" s="44" t="s">
        <v>27</v>
      </c>
      <c r="AS46" s="44" t="s">
        <v>27</v>
      </c>
      <c r="AT46" s="44" t="s">
        <v>27</v>
      </c>
      <c r="AU46" s="44" t="s">
        <v>27</v>
      </c>
      <c r="AV46" s="44" t="s">
        <v>27</v>
      </c>
      <c r="AW46" s="44" t="s">
        <v>27</v>
      </c>
      <c r="AX46" s="44" t="s">
        <v>27</v>
      </c>
      <c r="AY46" s="44" t="s">
        <v>27</v>
      </c>
      <c r="AZ46" s="44" t="s">
        <v>27</v>
      </c>
      <c r="BA46" s="44" t="s">
        <v>27</v>
      </c>
      <c r="BB46" s="44" t="s">
        <v>27</v>
      </c>
    </row>
    <row r="47" spans="1:54" ht="18.399999999999999" customHeight="1" x14ac:dyDescent="0.25">
      <c r="A47" s="37" t="s">
        <v>75</v>
      </c>
      <c r="B47" s="38">
        <f>SUM(B4:B46)</f>
        <v>8983</v>
      </c>
      <c r="C47" s="38">
        <f>SUM(C4:C46)</f>
        <v>11224</v>
      </c>
      <c r="D47" s="39">
        <f>(C47-B47)/B47*100</f>
        <v>24.94712234220194</v>
      </c>
      <c r="E47" s="38">
        <f>SUM(E4:E46)</f>
        <v>400</v>
      </c>
      <c r="F47" s="38">
        <f>SUM(F4:F46)</f>
        <v>525</v>
      </c>
      <c r="G47" s="39">
        <f>(F47-E47)/E47*100</f>
        <v>31.25</v>
      </c>
      <c r="H47" s="38">
        <f>SUM(H4:H46)</f>
        <v>4653</v>
      </c>
      <c r="I47" s="38">
        <f>SUM(I4:I46)</f>
        <v>5910</v>
      </c>
      <c r="J47" s="39">
        <f>(I47-H47)/H47*100</f>
        <v>27.014829142488715</v>
      </c>
      <c r="K47" s="38">
        <f>SUM(K4:K46)</f>
        <v>900</v>
      </c>
      <c r="L47" s="38">
        <f>SUM(L4:L46)</f>
        <v>1084</v>
      </c>
      <c r="M47" s="39">
        <f>(L47-K47)/K47*100</f>
        <v>20.444444444444446</v>
      </c>
      <c r="N47" s="38">
        <f>SUM(N4:N46)</f>
        <v>174</v>
      </c>
      <c r="O47" s="38">
        <f>SUM(O4:O46)</f>
        <v>129</v>
      </c>
      <c r="P47" s="65">
        <f>(O47-N47)/N47*100</f>
        <v>-25.862068965517242</v>
      </c>
      <c r="Q47" s="38">
        <f>SUM(Q4:Q46)</f>
        <v>1</v>
      </c>
      <c r="R47" s="38">
        <f>SUM(R4:R46)</f>
        <v>10</v>
      </c>
      <c r="S47" s="66">
        <f>(R47-Q47)/Q47*100</f>
        <v>900</v>
      </c>
      <c r="T47" s="38">
        <f>SUM(T4:T46)</f>
        <v>854</v>
      </c>
      <c r="U47" s="38">
        <f>SUM(U4:U46)</f>
        <v>1151</v>
      </c>
      <c r="V47" s="97">
        <f>(U47-T47)/U47*100</f>
        <v>25.803649000868813</v>
      </c>
      <c r="W47" s="121">
        <v>1402</v>
      </c>
      <c r="X47" s="122">
        <v>1987</v>
      </c>
      <c r="Y47" s="122">
        <v>41.7</v>
      </c>
      <c r="Z47" s="122">
        <v>1443</v>
      </c>
      <c r="AA47" s="122">
        <v>1881</v>
      </c>
      <c r="AB47" s="122">
        <v>30.3</v>
      </c>
      <c r="AC47" s="122">
        <v>1599</v>
      </c>
      <c r="AD47" s="122">
        <v>2077</v>
      </c>
      <c r="AE47" s="122">
        <v>29.8</v>
      </c>
      <c r="AF47" s="122">
        <v>1</v>
      </c>
      <c r="AG47" s="122">
        <v>1</v>
      </c>
      <c r="AH47" s="122">
        <v>2906</v>
      </c>
      <c r="AI47" s="122">
        <v>4318</v>
      </c>
      <c r="AJ47" s="123">
        <v>48.589125899999999</v>
      </c>
      <c r="AK47" s="124">
        <v>905</v>
      </c>
      <c r="AL47" s="122">
        <v>1732</v>
      </c>
      <c r="AM47" s="122">
        <v>735</v>
      </c>
      <c r="AN47" s="122">
        <v>924</v>
      </c>
      <c r="AO47" s="122">
        <v>1069</v>
      </c>
      <c r="AP47" s="122">
        <v>1403</v>
      </c>
      <c r="AQ47" s="122">
        <v>1051</v>
      </c>
      <c r="AR47" s="122">
        <v>1525</v>
      </c>
      <c r="AS47" s="122">
        <v>1119</v>
      </c>
      <c r="AT47" s="122">
        <v>1528</v>
      </c>
      <c r="AU47" s="122">
        <v>653</v>
      </c>
      <c r="AV47" s="122">
        <v>1001</v>
      </c>
      <c r="AW47" s="122">
        <v>246</v>
      </c>
      <c r="AX47" s="122">
        <v>357</v>
      </c>
      <c r="AY47" s="122">
        <v>87</v>
      </c>
      <c r="AZ47" s="122">
        <v>97</v>
      </c>
      <c r="BA47" s="122">
        <v>86</v>
      </c>
      <c r="BB47" s="122">
        <v>140</v>
      </c>
    </row>
    <row r="48" spans="1:54" ht="18.399999999999999" customHeight="1" x14ac:dyDescent="0.25">
      <c r="B48" s="125"/>
      <c r="C48" s="125"/>
      <c r="D48" s="126"/>
      <c r="E48" s="125"/>
      <c r="F48" s="125"/>
      <c r="G48" s="125"/>
      <c r="H48" s="125"/>
      <c r="I48" s="125"/>
      <c r="J48" s="125"/>
      <c r="K48" s="125"/>
      <c r="L48" s="125"/>
      <c r="M48" s="125"/>
      <c r="N48" s="125"/>
      <c r="O48" s="125"/>
      <c r="P48" s="126"/>
      <c r="Q48" s="127"/>
      <c r="R48" s="127"/>
      <c r="S48" s="127"/>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row>
    <row r="49" spans="1:54" ht="18.399999999999999" customHeight="1" x14ac:dyDescent="0.25">
      <c r="A49" s="9" t="s">
        <v>76</v>
      </c>
      <c r="B49" s="51">
        <v>298</v>
      </c>
      <c r="C49" s="51">
        <v>406</v>
      </c>
      <c r="D49" s="33">
        <v>36.200000000000003</v>
      </c>
      <c r="E49" s="51" t="s">
        <v>27</v>
      </c>
      <c r="F49" s="51" t="s">
        <v>27</v>
      </c>
      <c r="G49" s="51" t="s">
        <v>28</v>
      </c>
      <c r="H49" s="51">
        <v>26</v>
      </c>
      <c r="I49" s="51">
        <v>32</v>
      </c>
      <c r="J49" s="52">
        <v>23</v>
      </c>
      <c r="K49" s="51" t="s">
        <v>27</v>
      </c>
      <c r="L49" s="51" t="s">
        <v>27</v>
      </c>
      <c r="M49" s="53" t="s">
        <v>28</v>
      </c>
      <c r="N49" s="53" t="s">
        <v>27</v>
      </c>
      <c r="O49" s="53" t="s">
        <v>27</v>
      </c>
      <c r="P49" s="53" t="s">
        <v>28</v>
      </c>
      <c r="Q49" s="53" t="s">
        <v>27</v>
      </c>
      <c r="R49" s="53" t="s">
        <v>27</v>
      </c>
      <c r="S49" s="53" t="s">
        <v>28</v>
      </c>
      <c r="T49" s="51">
        <v>100</v>
      </c>
      <c r="U49" s="51">
        <v>115</v>
      </c>
      <c r="V49" s="128">
        <f>(U49-T49)/T49*100</f>
        <v>15</v>
      </c>
      <c r="W49" s="44" t="s">
        <v>27</v>
      </c>
      <c r="X49" s="44" t="s">
        <v>27</v>
      </c>
      <c r="Y49" s="44" t="s">
        <v>27</v>
      </c>
      <c r="Z49" s="44" t="s">
        <v>27</v>
      </c>
      <c r="AA49" s="44" t="s">
        <v>27</v>
      </c>
      <c r="AB49" s="44" t="s">
        <v>27</v>
      </c>
      <c r="AC49" s="44" t="s">
        <v>27</v>
      </c>
      <c r="AD49" s="44" t="s">
        <v>27</v>
      </c>
      <c r="AE49" s="44" t="s">
        <v>27</v>
      </c>
      <c r="AF49" s="44" t="s">
        <v>27</v>
      </c>
      <c r="AG49" s="44" t="s">
        <v>27</v>
      </c>
      <c r="AH49" s="44" t="s">
        <v>27</v>
      </c>
      <c r="AI49" s="44" t="s">
        <v>27</v>
      </c>
      <c r="AJ49" s="44" t="s">
        <v>27</v>
      </c>
      <c r="AK49" s="44" t="s">
        <v>27</v>
      </c>
      <c r="AL49" s="44" t="s">
        <v>27</v>
      </c>
      <c r="AM49" s="44" t="s">
        <v>27</v>
      </c>
      <c r="AN49" s="44" t="s">
        <v>27</v>
      </c>
      <c r="AO49" s="44" t="s">
        <v>27</v>
      </c>
      <c r="AP49" s="44" t="s">
        <v>27</v>
      </c>
      <c r="AQ49" s="44" t="s">
        <v>27</v>
      </c>
      <c r="AR49" s="44" t="s">
        <v>27</v>
      </c>
      <c r="AS49" s="44" t="s">
        <v>27</v>
      </c>
      <c r="AT49" s="44" t="s">
        <v>27</v>
      </c>
      <c r="AU49" s="44" t="s">
        <v>27</v>
      </c>
      <c r="AV49" s="44" t="s">
        <v>27</v>
      </c>
      <c r="AW49" s="44" t="s">
        <v>27</v>
      </c>
      <c r="AX49" s="44" t="s">
        <v>27</v>
      </c>
      <c r="AY49" s="44" t="s">
        <v>27</v>
      </c>
      <c r="AZ49" s="44" t="s">
        <v>27</v>
      </c>
      <c r="BA49" s="44" t="s">
        <v>27</v>
      </c>
      <c r="BB49" s="44" t="s">
        <v>27</v>
      </c>
    </row>
    <row r="50" spans="1:54" s="60" customFormat="1" ht="18.399999999999999" customHeight="1" x14ac:dyDescent="0.25">
      <c r="A50" s="57"/>
      <c r="B50" s="53"/>
      <c r="C50" s="53"/>
      <c r="D50" s="58"/>
      <c r="E50" s="53"/>
      <c r="F50" s="53"/>
      <c r="G50" s="53"/>
      <c r="H50" s="53"/>
      <c r="I50" s="53"/>
      <c r="J50" s="53"/>
      <c r="K50" s="53"/>
      <c r="L50" s="53"/>
      <c r="M50" s="53"/>
      <c r="N50" s="53"/>
      <c r="O50" s="53"/>
      <c r="P50" s="53"/>
      <c r="Q50" s="53"/>
      <c r="R50" s="53"/>
      <c r="S50" s="53"/>
      <c r="T50" s="53"/>
      <c r="U50" s="53"/>
      <c r="V50" s="53"/>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row>
    <row r="51" spans="1:54" s="60" customFormat="1" ht="18.399999999999999" customHeight="1" x14ac:dyDescent="0.25">
      <c r="A51" s="57" t="s">
        <v>77</v>
      </c>
      <c r="B51" s="53">
        <v>58</v>
      </c>
      <c r="C51" s="53">
        <v>93</v>
      </c>
      <c r="D51" s="58">
        <v>60.3</v>
      </c>
      <c r="E51" s="53" t="s">
        <v>27</v>
      </c>
      <c r="F51" s="53" t="s">
        <v>27</v>
      </c>
      <c r="G51" s="53" t="s">
        <v>28</v>
      </c>
      <c r="H51" s="53" t="s">
        <v>27</v>
      </c>
      <c r="I51" s="53" t="s">
        <v>27</v>
      </c>
      <c r="J51" s="53" t="s">
        <v>28</v>
      </c>
      <c r="K51" s="53" t="s">
        <v>27</v>
      </c>
      <c r="L51" s="53" t="s">
        <v>27</v>
      </c>
      <c r="M51" s="53" t="s">
        <v>28</v>
      </c>
      <c r="N51" s="53" t="s">
        <v>27</v>
      </c>
      <c r="O51" s="53" t="s">
        <v>27</v>
      </c>
      <c r="P51" s="53" t="s">
        <v>28</v>
      </c>
      <c r="Q51" s="53" t="s">
        <v>27</v>
      </c>
      <c r="R51" s="53" t="s">
        <v>27</v>
      </c>
      <c r="S51" s="53" t="s">
        <v>28</v>
      </c>
      <c r="T51" s="53" t="s">
        <v>27</v>
      </c>
      <c r="U51" s="53" t="s">
        <v>27</v>
      </c>
      <c r="V51" s="53" t="s">
        <v>28</v>
      </c>
      <c r="W51" s="44" t="s">
        <v>27</v>
      </c>
      <c r="X51" s="44" t="s">
        <v>27</v>
      </c>
      <c r="Y51" s="44" t="s">
        <v>27</v>
      </c>
      <c r="Z51" s="44" t="s">
        <v>27</v>
      </c>
      <c r="AA51" s="44" t="s">
        <v>27</v>
      </c>
      <c r="AB51" s="44" t="s">
        <v>27</v>
      </c>
      <c r="AC51" s="44" t="s">
        <v>27</v>
      </c>
      <c r="AD51" s="44" t="s">
        <v>27</v>
      </c>
      <c r="AE51" s="44" t="s">
        <v>27</v>
      </c>
      <c r="AF51" s="44" t="s">
        <v>27</v>
      </c>
      <c r="AG51" s="44" t="s">
        <v>27</v>
      </c>
      <c r="AH51" s="44" t="s">
        <v>27</v>
      </c>
      <c r="AI51" s="44" t="s">
        <v>27</v>
      </c>
      <c r="AJ51" s="44" t="s">
        <v>27</v>
      </c>
      <c r="AK51" s="44" t="s">
        <v>27</v>
      </c>
      <c r="AL51" s="44" t="s">
        <v>27</v>
      </c>
      <c r="AM51" s="44" t="s">
        <v>27</v>
      </c>
      <c r="AN51" s="44" t="s">
        <v>27</v>
      </c>
      <c r="AO51" s="44" t="s">
        <v>27</v>
      </c>
      <c r="AP51" s="44" t="s">
        <v>27</v>
      </c>
      <c r="AQ51" s="44" t="s">
        <v>27</v>
      </c>
      <c r="AR51" s="44" t="s">
        <v>27</v>
      </c>
      <c r="AS51" s="44" t="s">
        <v>27</v>
      </c>
      <c r="AT51" s="44" t="s">
        <v>27</v>
      </c>
      <c r="AU51" s="44" t="s">
        <v>27</v>
      </c>
      <c r="AV51" s="44" t="s">
        <v>27</v>
      </c>
      <c r="AW51" s="44" t="s">
        <v>27</v>
      </c>
      <c r="AX51" s="44" t="s">
        <v>27</v>
      </c>
      <c r="AY51" s="44" t="s">
        <v>27</v>
      </c>
      <c r="AZ51" s="44" t="s">
        <v>27</v>
      </c>
      <c r="BA51" s="44" t="s">
        <v>27</v>
      </c>
      <c r="BB51" s="44" t="s">
        <v>27</v>
      </c>
    </row>
    <row r="52" spans="1:54" s="60" customFormat="1" ht="18.399999999999999" customHeight="1" x14ac:dyDescent="0.25">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row>
    <row r="53" spans="1:54" ht="18.399999999999999" customHeight="1" x14ac:dyDescent="0.25">
      <c r="B53" s="125"/>
      <c r="C53" s="125"/>
      <c r="D53" s="125"/>
      <c r="E53" s="125"/>
      <c r="F53" s="125"/>
      <c r="G53" s="125"/>
      <c r="H53" s="125"/>
      <c r="I53" s="125"/>
      <c r="J53" s="125"/>
      <c r="K53" s="125"/>
      <c r="L53" s="125"/>
      <c r="M53" s="125"/>
      <c r="N53" s="125"/>
      <c r="O53" s="125"/>
      <c r="P53" s="126"/>
      <c r="Q53" s="127"/>
      <c r="R53" s="127"/>
      <c r="S53" s="127"/>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row>
    <row r="54" spans="1:54" ht="18.399999999999999" customHeight="1" x14ac:dyDescent="0.25">
      <c r="A54" s="37" t="s">
        <v>78</v>
      </c>
      <c r="B54" s="38">
        <f>SUM(B4:B46, B49, B51)</f>
        <v>9339</v>
      </c>
      <c r="C54" s="38">
        <f>SUM(C4:C46, C49, C51)</f>
        <v>11723</v>
      </c>
      <c r="D54" s="39">
        <f>(C54-B54)/B54*100</f>
        <v>25.527358389549203</v>
      </c>
      <c r="E54" s="38">
        <f>SUM(E4:E46, E49, E51)</f>
        <v>400</v>
      </c>
      <c r="F54" s="38">
        <f>SUM(F4:F46, F49, F51)</f>
        <v>525</v>
      </c>
      <c r="G54" s="39">
        <f>(F54-E54)/E54*100</f>
        <v>31.25</v>
      </c>
      <c r="H54" s="38">
        <f>SUM(H4:H46, H49, H51)</f>
        <v>4679</v>
      </c>
      <c r="I54" s="38">
        <f>SUM(I4:I46, I49, I51)</f>
        <v>5942</v>
      </c>
      <c r="J54" s="39">
        <f>(I54-H54)/H54*100</f>
        <v>26.992947210942507</v>
      </c>
      <c r="K54" s="38">
        <f>SUM(K4:K46, K49, K51)</f>
        <v>900</v>
      </c>
      <c r="L54" s="38">
        <f>SUM(L4:L46, L49, L51)</f>
        <v>1084</v>
      </c>
      <c r="M54" s="39">
        <f>(L54-K54)/K54*100</f>
        <v>20.444444444444446</v>
      </c>
      <c r="N54" s="38">
        <f>SUM(N4:N46, N49, N51)</f>
        <v>174</v>
      </c>
      <c r="O54" s="38">
        <f>SUM(O4:O46, O49, O51)</f>
        <v>129</v>
      </c>
      <c r="P54" s="65">
        <f>(O54-N54)/N54*100</f>
        <v>-25.862068965517242</v>
      </c>
      <c r="Q54" s="38">
        <f>SUM(Q4:Q46, Q49, Q51)</f>
        <v>1</v>
      </c>
      <c r="R54" s="38">
        <f>SUM(R4:R46, R49, R51)</f>
        <v>10</v>
      </c>
      <c r="S54" s="66">
        <f>(R54-Q54)/Q54*100</f>
        <v>900</v>
      </c>
      <c r="T54" s="38">
        <f>SUM(T4:T46, T49, T51)</f>
        <v>954</v>
      </c>
      <c r="U54" s="38">
        <f>SUM(U4:U46, U49, U51)</f>
        <v>1266</v>
      </c>
      <c r="V54" s="97">
        <f>(U54-T54)/U54*100</f>
        <v>24.644549763033176</v>
      </c>
      <c r="W54" s="98" t="s">
        <v>27</v>
      </c>
      <c r="X54" s="99" t="s">
        <v>27</v>
      </c>
      <c r="Y54" s="99" t="s">
        <v>27</v>
      </c>
      <c r="Z54" s="99" t="s">
        <v>27</v>
      </c>
      <c r="AA54" s="99" t="s">
        <v>27</v>
      </c>
      <c r="AB54" s="99" t="s">
        <v>27</v>
      </c>
      <c r="AC54" s="99" t="s">
        <v>27</v>
      </c>
      <c r="AD54" s="99" t="s">
        <v>27</v>
      </c>
      <c r="AE54" s="99" t="s">
        <v>27</v>
      </c>
      <c r="AF54" s="99" t="s">
        <v>27</v>
      </c>
      <c r="AG54" s="99" t="s">
        <v>27</v>
      </c>
      <c r="AH54" s="99" t="s">
        <v>27</v>
      </c>
      <c r="AI54" s="99" t="s">
        <v>27</v>
      </c>
      <c r="AJ54" s="99" t="s">
        <v>27</v>
      </c>
      <c r="AK54" s="99" t="s">
        <v>27</v>
      </c>
      <c r="AL54" s="99" t="s">
        <v>27</v>
      </c>
      <c r="AM54" s="99" t="s">
        <v>27</v>
      </c>
      <c r="AN54" s="99" t="s">
        <v>27</v>
      </c>
      <c r="AO54" s="99" t="s">
        <v>27</v>
      </c>
      <c r="AP54" s="99" t="s">
        <v>27</v>
      </c>
      <c r="AQ54" s="99" t="s">
        <v>27</v>
      </c>
      <c r="AR54" s="99" t="s">
        <v>27</v>
      </c>
      <c r="AS54" s="99" t="s">
        <v>27</v>
      </c>
      <c r="AT54" s="99" t="s">
        <v>27</v>
      </c>
      <c r="AU54" s="99" t="s">
        <v>27</v>
      </c>
      <c r="AV54" s="99" t="s">
        <v>27</v>
      </c>
      <c r="AW54" s="99" t="s">
        <v>27</v>
      </c>
      <c r="AX54" s="99" t="s">
        <v>27</v>
      </c>
      <c r="AY54" s="99" t="s">
        <v>27</v>
      </c>
      <c r="AZ54" s="99" t="s">
        <v>27</v>
      </c>
      <c r="BA54" s="99" t="s">
        <v>27</v>
      </c>
      <c r="BB54" s="100" t="s">
        <v>27</v>
      </c>
    </row>
    <row r="55" spans="1:54" ht="18.399999999999999" customHeight="1" x14ac:dyDescent="0.25">
      <c r="B55" s="125"/>
      <c r="C55" s="125"/>
      <c r="D55" s="125"/>
      <c r="E55" s="125"/>
      <c r="F55" s="125"/>
      <c r="G55" s="125"/>
      <c r="H55" s="125"/>
      <c r="I55" s="125"/>
      <c r="J55" s="125"/>
      <c r="K55" s="125"/>
      <c r="L55" s="125"/>
      <c r="M55" s="125"/>
      <c r="N55" s="125"/>
      <c r="O55" s="125"/>
      <c r="P55" s="126"/>
      <c r="Q55" s="127"/>
      <c r="R55" s="127"/>
      <c r="S55" s="127"/>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row>
    <row r="56" spans="1:54" s="60" customFormat="1" ht="18.399999999999999" customHeight="1" x14ac:dyDescent="0.25">
      <c r="A56" s="101" t="s">
        <v>79</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row>
    <row r="57" spans="1:54" s="60" customFormat="1" ht="18.399999999999999" customHeight="1" x14ac:dyDescent="0.25">
      <c r="A57" s="102" t="s">
        <v>80</v>
      </c>
      <c r="B57" s="53">
        <v>37</v>
      </c>
      <c r="C57" s="53">
        <v>75</v>
      </c>
      <c r="D57" s="64">
        <f>(C57-B57)/B57*100</f>
        <v>102.70270270270269</v>
      </c>
      <c r="E57" s="53">
        <v>0</v>
      </c>
      <c r="F57" s="53">
        <v>0</v>
      </c>
      <c r="G57" s="64">
        <v>0</v>
      </c>
      <c r="H57" s="53">
        <v>5</v>
      </c>
      <c r="I57" s="53">
        <v>20</v>
      </c>
      <c r="J57" s="53">
        <v>300</v>
      </c>
      <c r="K57" s="53" t="s">
        <v>28</v>
      </c>
      <c r="L57" s="53" t="s">
        <v>28</v>
      </c>
      <c r="M57" s="53" t="s">
        <v>28</v>
      </c>
      <c r="N57" s="53">
        <v>1</v>
      </c>
      <c r="O57" s="53">
        <v>5</v>
      </c>
      <c r="P57" s="53">
        <v>400</v>
      </c>
      <c r="Q57" s="53" t="s">
        <v>28</v>
      </c>
      <c r="R57" s="53" t="s">
        <v>28</v>
      </c>
      <c r="S57" s="53" t="s">
        <v>28</v>
      </c>
      <c r="T57" s="53">
        <v>3</v>
      </c>
      <c r="U57" s="53">
        <v>12</v>
      </c>
      <c r="V57" s="130">
        <f>(U57-T57)/T57*100</f>
        <v>300</v>
      </c>
      <c r="W57" s="44" t="s">
        <v>27</v>
      </c>
      <c r="X57" s="44" t="s">
        <v>27</v>
      </c>
      <c r="Y57" s="44" t="s">
        <v>27</v>
      </c>
      <c r="Z57" s="44" t="s">
        <v>27</v>
      </c>
      <c r="AA57" s="44" t="s">
        <v>27</v>
      </c>
      <c r="AB57" s="44" t="s">
        <v>27</v>
      </c>
      <c r="AC57" s="44" t="s">
        <v>27</v>
      </c>
      <c r="AD57" s="44" t="s">
        <v>27</v>
      </c>
      <c r="AE57" s="44" t="s">
        <v>27</v>
      </c>
      <c r="AF57" s="44" t="s">
        <v>27</v>
      </c>
      <c r="AG57" s="44" t="s">
        <v>27</v>
      </c>
      <c r="AH57" s="44" t="s">
        <v>27</v>
      </c>
      <c r="AI57" s="44" t="s">
        <v>27</v>
      </c>
      <c r="AJ57" s="44" t="s">
        <v>27</v>
      </c>
      <c r="AK57" s="44" t="s">
        <v>27</v>
      </c>
      <c r="AL57" s="44" t="s">
        <v>27</v>
      </c>
      <c r="AM57" s="44" t="s">
        <v>27</v>
      </c>
      <c r="AN57" s="44" t="s">
        <v>27</v>
      </c>
      <c r="AO57" s="44" t="s">
        <v>27</v>
      </c>
      <c r="AP57" s="44" t="s">
        <v>27</v>
      </c>
      <c r="AQ57" s="44" t="s">
        <v>27</v>
      </c>
      <c r="AR57" s="44" t="s">
        <v>27</v>
      </c>
      <c r="AS57" s="44" t="s">
        <v>27</v>
      </c>
      <c r="AT57" s="44" t="s">
        <v>27</v>
      </c>
      <c r="AU57" s="44" t="s">
        <v>27</v>
      </c>
      <c r="AV57" s="44" t="s">
        <v>27</v>
      </c>
      <c r="AW57" s="44" t="s">
        <v>27</v>
      </c>
      <c r="AX57" s="44" t="s">
        <v>27</v>
      </c>
      <c r="AY57" s="44" t="s">
        <v>27</v>
      </c>
      <c r="AZ57" s="44" t="s">
        <v>27</v>
      </c>
      <c r="BA57" s="44" t="s">
        <v>27</v>
      </c>
      <c r="BB57" s="44" t="s">
        <v>27</v>
      </c>
    </row>
    <row r="58" spans="1:54" s="60" customFormat="1" ht="18.399999999999999" customHeight="1" x14ac:dyDescent="0.25">
      <c r="A58" s="103"/>
      <c r="B58" s="53"/>
      <c r="C58" s="53"/>
      <c r="D58" s="64"/>
      <c r="E58" s="53"/>
      <c r="F58" s="53"/>
      <c r="G58" s="64"/>
      <c r="H58" s="53"/>
      <c r="I58" s="53"/>
      <c r="J58" s="104"/>
      <c r="K58" s="105"/>
      <c r="L58" s="105"/>
      <c r="M58" s="105"/>
      <c r="N58" s="105"/>
      <c r="O58" s="105"/>
      <c r="P58" s="105"/>
      <c r="Q58" s="105"/>
      <c r="R58" s="105"/>
      <c r="S58" s="105"/>
      <c r="T58" s="106"/>
      <c r="U58" s="106"/>
      <c r="V58" s="107"/>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row>
    <row r="59" spans="1:54" s="60" customFormat="1" ht="18.399999999999999" customHeight="1" x14ac:dyDescent="0.25">
      <c r="A59" s="109"/>
      <c r="B59" s="110"/>
      <c r="C59" s="110"/>
      <c r="D59" s="111"/>
      <c r="E59" s="110"/>
      <c r="F59" s="110"/>
      <c r="G59" s="111"/>
      <c r="H59" s="110"/>
      <c r="I59" s="110"/>
      <c r="J59" s="112"/>
      <c r="K59" s="105"/>
      <c r="L59" s="105"/>
      <c r="M59" s="105"/>
      <c r="N59" s="105"/>
      <c r="O59" s="105"/>
      <c r="P59" s="105"/>
      <c r="Q59" s="105"/>
      <c r="R59" s="105"/>
      <c r="S59" s="105"/>
      <c r="T59" s="106"/>
      <c r="U59" s="106"/>
      <c r="V59" s="107"/>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row>
    <row r="60" spans="1:54" s="60" customFormat="1" ht="18.399999999999999" customHeight="1" x14ac:dyDescent="0.25">
      <c r="A60" s="195" t="s">
        <v>81</v>
      </c>
      <c r="B60" s="196"/>
      <c r="C60" s="196"/>
      <c r="D60" s="196"/>
      <c r="E60" s="196"/>
      <c r="F60" s="196"/>
      <c r="G60" s="196"/>
      <c r="H60" s="196"/>
      <c r="I60" s="196"/>
      <c r="J60" s="197"/>
      <c r="K60" s="105"/>
      <c r="L60" s="105"/>
      <c r="M60" s="105"/>
      <c r="N60" s="105"/>
      <c r="O60" s="105"/>
      <c r="P60" s="105"/>
      <c r="Q60" s="105"/>
      <c r="R60" s="105"/>
      <c r="S60" s="105"/>
      <c r="T60" s="106"/>
      <c r="U60" s="106"/>
      <c r="V60" s="107"/>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row>
    <row r="61" spans="1:54" ht="18.399999999999999" customHeight="1" x14ac:dyDescent="0.25">
      <c r="A61" s="194" t="s">
        <v>27</v>
      </c>
      <c r="B61" s="192" t="s">
        <v>82</v>
      </c>
      <c r="C61" s="192"/>
      <c r="D61" s="192"/>
      <c r="E61" s="192"/>
      <c r="F61" s="192"/>
      <c r="G61" s="192"/>
      <c r="H61" s="192"/>
      <c r="I61" s="192"/>
      <c r="J61" s="193"/>
      <c r="K61" s="10"/>
      <c r="L61" s="10"/>
      <c r="M61" s="10"/>
    </row>
    <row r="62" spans="1:54" ht="18.399999999999999" customHeight="1" x14ac:dyDescent="0.25">
      <c r="A62" s="194"/>
      <c r="B62" s="192"/>
      <c r="C62" s="192"/>
      <c r="D62" s="192"/>
      <c r="E62" s="192"/>
      <c r="F62" s="192"/>
      <c r="G62" s="192"/>
      <c r="H62" s="192"/>
      <c r="I62" s="192"/>
      <c r="J62" s="193"/>
      <c r="K62" s="10"/>
      <c r="L62" s="10"/>
      <c r="M62" s="10"/>
    </row>
    <row r="63" spans="1:54" ht="18.399999999999999" customHeight="1" x14ac:dyDescent="0.25">
      <c r="A63" s="194"/>
      <c r="B63" s="192"/>
      <c r="C63" s="192"/>
      <c r="D63" s="192"/>
      <c r="E63" s="192"/>
      <c r="F63" s="192"/>
      <c r="G63" s="192"/>
      <c r="H63" s="192"/>
      <c r="I63" s="192"/>
      <c r="J63" s="193"/>
      <c r="K63" s="54"/>
      <c r="M63" s="10"/>
    </row>
    <row r="64" spans="1:54" ht="18.399999999999999" customHeight="1" x14ac:dyDescent="0.25">
      <c r="A64" s="194" t="s">
        <v>28</v>
      </c>
      <c r="B64" s="192" t="s">
        <v>83</v>
      </c>
      <c r="C64" s="192"/>
      <c r="D64" s="192"/>
      <c r="E64" s="192"/>
      <c r="F64" s="192"/>
      <c r="G64" s="192"/>
      <c r="H64" s="192"/>
      <c r="I64" s="192"/>
      <c r="J64" s="193"/>
      <c r="K64" s="10"/>
      <c r="L64" s="10"/>
      <c r="M64" s="10"/>
    </row>
    <row r="65" spans="1:22" ht="18.399999999999999" customHeight="1" x14ac:dyDescent="0.25">
      <c r="A65" s="194"/>
      <c r="B65" s="192"/>
      <c r="C65" s="192"/>
      <c r="D65" s="192"/>
      <c r="E65" s="192"/>
      <c r="F65" s="192"/>
      <c r="G65" s="192"/>
      <c r="H65" s="192"/>
      <c r="I65" s="192"/>
      <c r="J65" s="193"/>
    </row>
    <row r="66" spans="1:22" ht="18.399999999999999" customHeight="1" x14ac:dyDescent="0.25">
      <c r="A66" s="194"/>
      <c r="B66" s="192"/>
      <c r="C66" s="192"/>
      <c r="D66" s="192"/>
      <c r="E66" s="192"/>
      <c r="F66" s="192"/>
      <c r="G66" s="192"/>
      <c r="H66" s="192"/>
      <c r="I66" s="192"/>
      <c r="J66" s="193"/>
    </row>
    <row r="67" spans="1:22" ht="18.399999999999999" customHeight="1" x14ac:dyDescent="0.25">
      <c r="A67" s="184" t="s">
        <v>84</v>
      </c>
      <c r="B67" s="185"/>
      <c r="C67" s="185"/>
      <c r="D67" s="185"/>
      <c r="E67" s="185"/>
      <c r="F67" s="185"/>
      <c r="G67" s="185"/>
      <c r="H67" s="185"/>
      <c r="I67" s="185"/>
      <c r="J67" s="186"/>
    </row>
    <row r="68" spans="1:22" ht="18.399999999999999" customHeight="1" x14ac:dyDescent="0.25">
      <c r="A68" s="189" t="s">
        <v>85</v>
      </c>
      <c r="B68" s="187" t="s">
        <v>86</v>
      </c>
      <c r="C68" s="187"/>
      <c r="D68" s="187"/>
      <c r="E68" s="187"/>
      <c r="F68" s="187"/>
      <c r="G68" s="187"/>
      <c r="H68" s="187"/>
      <c r="I68" s="187"/>
      <c r="J68" s="188"/>
    </row>
    <row r="69" spans="1:22" ht="18.399999999999999" customHeight="1" x14ac:dyDescent="0.25">
      <c r="A69" s="189"/>
      <c r="B69" s="187"/>
      <c r="C69" s="187"/>
      <c r="D69" s="187"/>
      <c r="E69" s="187"/>
      <c r="F69" s="187"/>
      <c r="G69" s="187"/>
      <c r="H69" s="187"/>
      <c r="I69" s="187"/>
      <c r="J69" s="188"/>
    </row>
    <row r="70" spans="1:22" ht="18.399999999999999" customHeight="1" x14ac:dyDescent="0.25">
      <c r="A70" s="203" t="s">
        <v>87</v>
      </c>
      <c r="B70" s="187" t="s">
        <v>88</v>
      </c>
      <c r="C70" s="187"/>
      <c r="D70" s="187"/>
      <c r="E70" s="187"/>
      <c r="F70" s="187"/>
      <c r="G70" s="187"/>
      <c r="H70" s="187"/>
      <c r="I70" s="187"/>
      <c r="J70" s="188"/>
    </row>
    <row r="71" spans="1:22" ht="18.399999999999999" customHeight="1" x14ac:dyDescent="0.25">
      <c r="A71" s="203"/>
      <c r="B71" s="187"/>
      <c r="C71" s="187"/>
      <c r="D71" s="187"/>
      <c r="E71" s="187"/>
      <c r="F71" s="187"/>
      <c r="G71" s="187"/>
      <c r="H71" s="187"/>
      <c r="I71" s="187"/>
      <c r="J71" s="188"/>
    </row>
    <row r="72" spans="1:22" ht="18.399999999999999" customHeight="1" x14ac:dyDescent="0.25">
      <c r="A72" s="203"/>
      <c r="B72" s="187"/>
      <c r="C72" s="187"/>
      <c r="D72" s="187"/>
      <c r="E72" s="187"/>
      <c r="F72" s="187"/>
      <c r="G72" s="187"/>
      <c r="H72" s="187"/>
      <c r="I72" s="187"/>
      <c r="J72" s="188"/>
    </row>
    <row r="73" spans="1:22" ht="18.399999999999999" customHeight="1" x14ac:dyDescent="0.25">
      <c r="A73" s="203" t="s">
        <v>89</v>
      </c>
      <c r="B73" s="187" t="s">
        <v>90</v>
      </c>
      <c r="C73" s="187"/>
      <c r="D73" s="187"/>
      <c r="E73" s="187"/>
      <c r="F73" s="187"/>
      <c r="G73" s="187"/>
      <c r="H73" s="187"/>
      <c r="I73" s="187"/>
      <c r="J73" s="188"/>
    </row>
    <row r="74" spans="1:22" ht="18.399999999999999" customHeight="1" x14ac:dyDescent="0.25">
      <c r="A74" s="203"/>
      <c r="B74" s="187"/>
      <c r="C74" s="187"/>
      <c r="D74" s="187"/>
      <c r="E74" s="187"/>
      <c r="F74" s="187"/>
      <c r="G74" s="187"/>
      <c r="H74" s="187"/>
      <c r="I74" s="187"/>
      <c r="J74" s="188"/>
    </row>
    <row r="75" spans="1:22" ht="18.399999999999999" customHeight="1" x14ac:dyDescent="0.25">
      <c r="A75" s="204"/>
      <c r="B75" s="205"/>
      <c r="C75" s="205"/>
      <c r="D75" s="205"/>
      <c r="E75" s="205"/>
      <c r="F75" s="205"/>
      <c r="G75" s="205"/>
      <c r="H75" s="205"/>
      <c r="I75" s="205"/>
      <c r="J75" s="206"/>
    </row>
    <row r="79" spans="1:22" ht="18.399999999999999" customHeight="1" x14ac:dyDescent="0.25">
      <c r="A79" s="200" t="s">
        <v>91</v>
      </c>
      <c r="B79" s="201"/>
      <c r="C79" s="201"/>
      <c r="D79" s="201"/>
      <c r="E79" s="201"/>
      <c r="F79" s="201"/>
      <c r="G79" s="201"/>
      <c r="H79" s="201"/>
      <c r="I79" s="201"/>
      <c r="J79" s="201"/>
      <c r="K79" s="201"/>
      <c r="L79" s="201"/>
      <c r="M79" s="201"/>
      <c r="N79" s="201"/>
      <c r="O79" s="201"/>
      <c r="P79" s="201"/>
      <c r="Q79" s="201"/>
      <c r="R79" s="201"/>
      <c r="S79" s="201"/>
      <c r="T79" s="201"/>
      <c r="U79" s="201"/>
      <c r="V79" s="202"/>
    </row>
    <row r="80" spans="1:22" ht="18.399999999999999" customHeight="1" x14ac:dyDescent="0.25">
      <c r="A80" s="87" t="s">
        <v>92</v>
      </c>
      <c r="B80" s="69"/>
      <c r="C80" s="70" t="s">
        <v>1</v>
      </c>
      <c r="D80" s="71"/>
      <c r="E80" s="72"/>
      <c r="F80" s="73" t="s">
        <v>2</v>
      </c>
      <c r="G80" s="74"/>
      <c r="H80" s="75"/>
      <c r="I80" s="76" t="s">
        <v>3</v>
      </c>
      <c r="J80" s="75"/>
      <c r="K80" s="77"/>
      <c r="L80" s="78" t="s">
        <v>4</v>
      </c>
      <c r="M80" s="77"/>
      <c r="N80" s="79"/>
      <c r="O80" s="80" t="s">
        <v>5</v>
      </c>
      <c r="P80" s="81"/>
      <c r="Q80" s="82"/>
      <c r="R80" s="83" t="s">
        <v>6</v>
      </c>
      <c r="S80" s="82"/>
      <c r="T80" s="198" t="s">
        <v>7</v>
      </c>
      <c r="U80" s="198"/>
      <c r="V80" s="199"/>
    </row>
    <row r="81" spans="1:22" ht="18.399999999999999" customHeight="1" x14ac:dyDescent="0.25">
      <c r="A81" s="88" t="s">
        <v>93</v>
      </c>
      <c r="B81" s="67">
        <f>SUM(B4:B14,B16:B18,B20:B29,B31:B35,B37:B46)</f>
        <v>8610</v>
      </c>
      <c r="C81" s="67">
        <f>SUM(C4:C14,C16:C18,C20:C29,C31:C35,C37:C46)</f>
        <v>10591</v>
      </c>
      <c r="D81" s="84">
        <f>SUM(C81-B81)/B81*100</f>
        <v>23.008130081300813</v>
      </c>
      <c r="E81" s="67">
        <f>SUM(E4:E14,E16:E18,E20:E29,E31:E35,E37:E46)</f>
        <v>383</v>
      </c>
      <c r="F81" s="67">
        <f>SUM(F4:F14,F16:F18,F20:F29,F31:F35,F37:F46)</f>
        <v>487</v>
      </c>
      <c r="G81" s="84">
        <f>(F81-E81)/E81*100</f>
        <v>27.154046997389038</v>
      </c>
      <c r="H81" s="67">
        <f>SUM(H4:H14,H16:H18,H20:H29,H31:H35,H37:H46)</f>
        <v>4450</v>
      </c>
      <c r="I81" s="67">
        <f>SUM(I4:I14,I16:I18,I20:I29,I31:I35,I37:I46)</f>
        <v>5590</v>
      </c>
      <c r="J81" s="84">
        <f>(I81-H81)/H81*100</f>
        <v>25.617977528089884</v>
      </c>
      <c r="K81" s="67">
        <f>SUM(K4:K14,K16:K18,K20:K29,K31:K35,K37:K46)</f>
        <v>841</v>
      </c>
      <c r="L81" s="67">
        <f>SUM(L4:L14,L16:L18,L20:L29,L31:L35,L37:L46)</f>
        <v>997</v>
      </c>
      <c r="M81" s="84">
        <f>(L81-K81)/K81*100</f>
        <v>18.549346016646847</v>
      </c>
      <c r="N81" s="67">
        <f>SUM(N4:N14,N16:N18,N20:N29,N31:N35,N37:N46)</f>
        <v>166</v>
      </c>
      <c r="O81" s="67">
        <f>SUM(O4:O14,O16:O18,O20:O29,O31:O35,O37:O46)</f>
        <v>123</v>
      </c>
      <c r="P81" s="85">
        <f>(O81-N81)/N81*100</f>
        <v>-25.903614457831324</v>
      </c>
      <c r="Q81" s="68">
        <f>SUM(Q4:Q14,Q16:Q18,Q20:Q29,Q31:Q35,Q37:Q46)</f>
        <v>1</v>
      </c>
      <c r="R81" s="68">
        <f>SUM(R4:R14,R16:R18,R20:R29,R31:R35,R37:R46)</f>
        <v>9</v>
      </c>
      <c r="S81" s="85">
        <f>(R81-Q81)/Q81*100</f>
        <v>800</v>
      </c>
      <c r="T81" s="68">
        <f>SUM(T4:T14,T16:T18,T20:T29,T31:T35,T37:T46)</f>
        <v>827</v>
      </c>
      <c r="U81" s="68">
        <f>SUM(U4:U14,U16:U18,U20:U29,U31:U35,U37:U46)</f>
        <v>1082</v>
      </c>
      <c r="V81" s="86">
        <f>(U81-T81)/T81*100</f>
        <v>30.834340991535669</v>
      </c>
    </row>
    <row r="82" spans="1:22" ht="18.399999999999999" customHeight="1" x14ac:dyDescent="0.25">
      <c r="A82" s="88" t="s">
        <v>94</v>
      </c>
      <c r="B82" s="67">
        <f>SUM(B15,B19,B30,B36)</f>
        <v>373</v>
      </c>
      <c r="C82" s="67">
        <f>SUM(C15,C19,C30,C36)</f>
        <v>633</v>
      </c>
      <c r="D82" s="84">
        <f t="shared" ref="D82:D84" si="6">SUM(C82-B82)/B82*100</f>
        <v>69.705093833780168</v>
      </c>
      <c r="E82" s="67">
        <f>SUM(E15,E19,E30,E36)</f>
        <v>17</v>
      </c>
      <c r="F82" s="67">
        <f>SUM(F15,F19,F30,F36)</f>
        <v>38</v>
      </c>
      <c r="G82" s="84">
        <f t="shared" ref="G82" si="7">(F82-E82)/E82*100</f>
        <v>123.52941176470588</v>
      </c>
      <c r="H82" s="67">
        <f>SUM(H15,H19,H30,H36)</f>
        <v>203</v>
      </c>
      <c r="I82" s="67">
        <f>SUM(I15,I19,I30,I36)</f>
        <v>320</v>
      </c>
      <c r="J82" s="84">
        <f t="shared" ref="J82:J85" si="8">(I82-H82)/H82*100</f>
        <v>57.635467980295566</v>
      </c>
      <c r="K82" s="67">
        <f>SUM(K15,K19,K30,K36)</f>
        <v>59</v>
      </c>
      <c r="L82" s="67">
        <f>SUM(L15,L19,L30,L36)</f>
        <v>87</v>
      </c>
      <c r="M82" s="84">
        <f>(L82-K82)/K82*100</f>
        <v>47.457627118644069</v>
      </c>
      <c r="N82" s="67">
        <f>SUM(N15,N19,N30,N36)</f>
        <v>8</v>
      </c>
      <c r="O82" s="67">
        <f>SUM(O15,O19,O30,O36)</f>
        <v>6</v>
      </c>
      <c r="P82" s="85">
        <f t="shared" ref="P82:P85" si="9">(O82-N82)/N82*100</f>
        <v>-25</v>
      </c>
      <c r="Q82" s="68">
        <f>SUM(Q15,Q19,Q30,Q36)</f>
        <v>0</v>
      </c>
      <c r="R82" s="68">
        <f>SUM(R15,R19,R30,R36)</f>
        <v>1</v>
      </c>
      <c r="S82" s="85">
        <v>100</v>
      </c>
      <c r="T82" s="68">
        <f>SUM(T15,T19,T30,T36)</f>
        <v>27</v>
      </c>
      <c r="U82" s="68">
        <f>SUM(U15,U19,U30,U36)</f>
        <v>69</v>
      </c>
      <c r="V82" s="86">
        <f t="shared" ref="V82:V85" si="10">(U82-T82)/T82*100</f>
        <v>155.55555555555557</v>
      </c>
    </row>
    <row r="83" spans="1:22" ht="18.399999999999999" customHeight="1" x14ac:dyDescent="0.25">
      <c r="A83" s="88" t="s">
        <v>95</v>
      </c>
      <c r="B83" s="67">
        <v>298</v>
      </c>
      <c r="C83" s="67">
        <v>406</v>
      </c>
      <c r="D83" s="84">
        <f t="shared" si="6"/>
        <v>36.241610738255034</v>
      </c>
      <c r="E83" s="67" t="s">
        <v>27</v>
      </c>
      <c r="F83" s="67" t="s">
        <v>27</v>
      </c>
      <c r="G83" s="67" t="s">
        <v>28</v>
      </c>
      <c r="H83" s="67">
        <v>26</v>
      </c>
      <c r="I83" s="67">
        <v>32</v>
      </c>
      <c r="J83" s="84">
        <f t="shared" si="8"/>
        <v>23.076923076923077</v>
      </c>
      <c r="K83" s="67" t="s">
        <v>27</v>
      </c>
      <c r="L83" s="67" t="s">
        <v>27</v>
      </c>
      <c r="M83" s="67" t="s">
        <v>28</v>
      </c>
      <c r="N83" s="67" t="s">
        <v>27</v>
      </c>
      <c r="O83" s="67" t="s">
        <v>27</v>
      </c>
      <c r="P83" s="68" t="s">
        <v>28</v>
      </c>
      <c r="Q83" s="68" t="s">
        <v>27</v>
      </c>
      <c r="R83" s="68" t="s">
        <v>27</v>
      </c>
      <c r="S83" s="68" t="s">
        <v>28</v>
      </c>
      <c r="T83" s="68">
        <v>100</v>
      </c>
      <c r="U83" s="68">
        <v>115</v>
      </c>
      <c r="V83" s="86">
        <f t="shared" si="10"/>
        <v>15</v>
      </c>
    </row>
    <row r="84" spans="1:22" ht="18.399999999999999" customHeight="1" x14ac:dyDescent="0.25">
      <c r="A84" s="88" t="s">
        <v>96</v>
      </c>
      <c r="B84" s="67">
        <v>58</v>
      </c>
      <c r="C84" s="67">
        <v>93</v>
      </c>
      <c r="D84" s="84">
        <f t="shared" si="6"/>
        <v>60.344827586206897</v>
      </c>
      <c r="E84" s="67" t="s">
        <v>27</v>
      </c>
      <c r="F84" s="67" t="s">
        <v>27</v>
      </c>
      <c r="G84" s="67" t="s">
        <v>28</v>
      </c>
      <c r="H84" s="67" t="s">
        <v>27</v>
      </c>
      <c r="I84" s="67" t="s">
        <v>27</v>
      </c>
      <c r="J84" s="67" t="s">
        <v>28</v>
      </c>
      <c r="K84" s="67" t="s">
        <v>27</v>
      </c>
      <c r="L84" s="67" t="s">
        <v>27</v>
      </c>
      <c r="M84" s="67" t="s">
        <v>28</v>
      </c>
      <c r="N84" s="67" t="s">
        <v>27</v>
      </c>
      <c r="O84" s="67" t="s">
        <v>27</v>
      </c>
      <c r="P84" s="68" t="s">
        <v>28</v>
      </c>
      <c r="Q84" s="68" t="s">
        <v>27</v>
      </c>
      <c r="R84" s="68" t="s">
        <v>27</v>
      </c>
      <c r="S84" s="68" t="s">
        <v>28</v>
      </c>
      <c r="T84" s="68" t="s">
        <v>27</v>
      </c>
      <c r="U84" s="68" t="s">
        <v>27</v>
      </c>
      <c r="V84" s="86" t="s">
        <v>28</v>
      </c>
    </row>
    <row r="85" spans="1:22" ht="18.399999999999999" customHeight="1" x14ac:dyDescent="0.25">
      <c r="A85" s="90" t="s">
        <v>78</v>
      </c>
      <c r="B85" s="89">
        <f>SUM(B81:B84)</f>
        <v>9339</v>
      </c>
      <c r="C85" s="38">
        <f>SUM(C81:C84)</f>
        <v>11723</v>
      </c>
      <c r="D85" s="39">
        <f>(C85-B85)/B85*100</f>
        <v>25.527358389549203</v>
      </c>
      <c r="E85" s="38">
        <f>SUM(E81:E84)</f>
        <v>400</v>
      </c>
      <c r="F85" s="38">
        <f>SUM(F81:F84)</f>
        <v>525</v>
      </c>
      <c r="G85" s="39">
        <f t="shared" ref="G85" si="11">(F85-E85)/E85*100</f>
        <v>31.25</v>
      </c>
      <c r="H85" s="38">
        <f>SUM(H81:H84)</f>
        <v>4679</v>
      </c>
      <c r="I85" s="38">
        <f>SUM(I81:I84)</f>
        <v>5942</v>
      </c>
      <c r="J85" s="39">
        <f t="shared" si="8"/>
        <v>26.992947210942507</v>
      </c>
      <c r="K85" s="38">
        <f>SUM(K81:K84)</f>
        <v>900</v>
      </c>
      <c r="L85" s="38">
        <f>SUM(L81:L84)</f>
        <v>1084</v>
      </c>
      <c r="M85" s="39">
        <f t="shared" ref="M85" si="12">(L85-K85)/K85*100</f>
        <v>20.444444444444446</v>
      </c>
      <c r="N85" s="38">
        <f>SUM(N81:N84)</f>
        <v>174</v>
      </c>
      <c r="O85" s="38">
        <f>SUM(O81:O84)</f>
        <v>129</v>
      </c>
      <c r="P85" s="39">
        <f t="shared" si="9"/>
        <v>-25.862068965517242</v>
      </c>
      <c r="Q85" s="38">
        <f>SUM(Q81:Q84)</f>
        <v>1</v>
      </c>
      <c r="R85" s="38">
        <f>SUM(R81:R84)</f>
        <v>10</v>
      </c>
      <c r="S85" s="39">
        <f t="shared" ref="S85" si="13">(R85-Q85)/Q85*100</f>
        <v>900</v>
      </c>
      <c r="T85" s="38">
        <f>SUM(T81:T84)</f>
        <v>954</v>
      </c>
      <c r="U85" s="38">
        <f>SUM(U81:U84)</f>
        <v>1266</v>
      </c>
      <c r="V85" s="40">
        <f t="shared" si="10"/>
        <v>32.704402515723267</v>
      </c>
    </row>
  </sheetData>
  <sortState ref="A3:Q47">
    <sortCondition ref="A3"/>
  </sortState>
  <mergeCells count="40">
    <mergeCell ref="AK1:BB1"/>
    <mergeCell ref="Q1:S1"/>
    <mergeCell ref="T1:V1"/>
    <mergeCell ref="W1:AE1"/>
    <mergeCell ref="AF1:AG1"/>
    <mergeCell ref="AH1:AJ1"/>
    <mergeCell ref="B1:D1"/>
    <mergeCell ref="E1:G1"/>
    <mergeCell ref="H1:J1"/>
    <mergeCell ref="K1:M1"/>
    <mergeCell ref="N1:P1"/>
    <mergeCell ref="T80:V80"/>
    <mergeCell ref="A79:V79"/>
    <mergeCell ref="A73:A75"/>
    <mergeCell ref="B73:J75"/>
    <mergeCell ref="A70:A72"/>
    <mergeCell ref="A67:J67"/>
    <mergeCell ref="B68:J69"/>
    <mergeCell ref="A68:A69"/>
    <mergeCell ref="B70:J72"/>
    <mergeCell ref="W2:Y2"/>
    <mergeCell ref="T2:V2"/>
    <mergeCell ref="B61:J63"/>
    <mergeCell ref="A61:A63"/>
    <mergeCell ref="B64:J66"/>
    <mergeCell ref="A64:A66"/>
    <mergeCell ref="A60:J60"/>
    <mergeCell ref="Z2:AB2"/>
    <mergeCell ref="AC2:AE2"/>
    <mergeCell ref="AF2:AG2"/>
    <mergeCell ref="AH2:AJ2"/>
    <mergeCell ref="AU2:AV2"/>
    <mergeCell ref="AW2:AX2"/>
    <mergeCell ref="AY2:AZ2"/>
    <mergeCell ref="BA2:BB2"/>
    <mergeCell ref="AK2:AL2"/>
    <mergeCell ref="AM2:AN2"/>
    <mergeCell ref="AO2:AP2"/>
    <mergeCell ref="AQ2:AR2"/>
    <mergeCell ref="AS2:AT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0"/>
  <sheetViews>
    <sheetView workbookViewId="0">
      <selection activeCell="B5" sqref="B5:W16"/>
    </sheetView>
  </sheetViews>
  <sheetFormatPr defaultRowHeight="15" x14ac:dyDescent="0.25"/>
  <cols>
    <col min="23" max="23" width="11.5703125" customWidth="1"/>
  </cols>
  <sheetData>
    <row r="2" spans="2:23" ht="15.75" thickBot="1" x14ac:dyDescent="0.3"/>
    <row r="3" spans="2:23" x14ac:dyDescent="0.25">
      <c r="B3" s="155" t="s">
        <v>97</v>
      </c>
      <c r="C3" s="156"/>
      <c r="D3" s="156"/>
      <c r="E3" s="156"/>
      <c r="F3" s="156"/>
      <c r="G3" s="156"/>
      <c r="H3" s="156"/>
      <c r="I3" s="156"/>
      <c r="J3" s="156"/>
      <c r="K3" s="156"/>
      <c r="L3" s="156"/>
      <c r="M3" s="156"/>
      <c r="N3" s="156"/>
      <c r="O3" s="156"/>
      <c r="P3" s="156"/>
      <c r="Q3" s="156"/>
      <c r="R3" s="156"/>
      <c r="S3" s="156"/>
      <c r="T3" s="156"/>
      <c r="U3" s="156"/>
      <c r="V3" s="156"/>
      <c r="W3" s="157"/>
    </row>
    <row r="4" spans="2:23" ht="15.75" thickBot="1" x14ac:dyDescent="0.3">
      <c r="B4" s="158"/>
      <c r="C4" s="159"/>
      <c r="D4" s="159"/>
      <c r="E4" s="159"/>
      <c r="F4" s="159"/>
      <c r="G4" s="159"/>
      <c r="H4" s="159"/>
      <c r="I4" s="159"/>
      <c r="J4" s="159"/>
      <c r="K4" s="159"/>
      <c r="L4" s="159"/>
      <c r="M4" s="159"/>
      <c r="N4" s="159"/>
      <c r="O4" s="159"/>
      <c r="P4" s="159"/>
      <c r="Q4" s="159"/>
      <c r="R4" s="159"/>
      <c r="S4" s="159"/>
      <c r="T4" s="159"/>
      <c r="U4" s="159"/>
      <c r="V4" s="159"/>
      <c r="W4" s="160"/>
    </row>
    <row r="5" spans="2:23" ht="14.45" customHeight="1" x14ac:dyDescent="0.25">
      <c r="B5" s="146" t="s">
        <v>114</v>
      </c>
      <c r="C5" s="147"/>
      <c r="D5" s="147"/>
      <c r="E5" s="147"/>
      <c r="F5" s="147"/>
      <c r="G5" s="147"/>
      <c r="H5" s="147"/>
      <c r="I5" s="147"/>
      <c r="J5" s="147"/>
      <c r="K5" s="147"/>
      <c r="L5" s="147"/>
      <c r="M5" s="147"/>
      <c r="N5" s="147"/>
      <c r="O5" s="147"/>
      <c r="P5" s="147"/>
      <c r="Q5" s="147"/>
      <c r="R5" s="147"/>
      <c r="S5" s="147"/>
      <c r="T5" s="147"/>
      <c r="U5" s="147"/>
      <c r="V5" s="147"/>
      <c r="W5" s="148"/>
    </row>
    <row r="6" spans="2:23" ht="14.45" customHeight="1" x14ac:dyDescent="0.25">
      <c r="B6" s="149"/>
      <c r="C6" s="150"/>
      <c r="D6" s="150"/>
      <c r="E6" s="150"/>
      <c r="F6" s="150"/>
      <c r="G6" s="150"/>
      <c r="H6" s="150"/>
      <c r="I6" s="150"/>
      <c r="J6" s="150"/>
      <c r="K6" s="150"/>
      <c r="L6" s="150"/>
      <c r="M6" s="150"/>
      <c r="N6" s="150"/>
      <c r="O6" s="150"/>
      <c r="P6" s="150"/>
      <c r="Q6" s="150"/>
      <c r="R6" s="150"/>
      <c r="S6" s="150"/>
      <c r="T6" s="150"/>
      <c r="U6" s="150"/>
      <c r="V6" s="150"/>
      <c r="W6" s="151"/>
    </row>
    <row r="7" spans="2:23" ht="14.45" customHeight="1" x14ac:dyDescent="0.25">
      <c r="B7" s="149"/>
      <c r="C7" s="150"/>
      <c r="D7" s="150"/>
      <c r="E7" s="150"/>
      <c r="F7" s="150"/>
      <c r="G7" s="150"/>
      <c r="H7" s="150"/>
      <c r="I7" s="150"/>
      <c r="J7" s="150"/>
      <c r="K7" s="150"/>
      <c r="L7" s="150"/>
      <c r="M7" s="150"/>
      <c r="N7" s="150"/>
      <c r="O7" s="150"/>
      <c r="P7" s="150"/>
      <c r="Q7" s="150"/>
      <c r="R7" s="150"/>
      <c r="S7" s="150"/>
      <c r="T7" s="150"/>
      <c r="U7" s="150"/>
      <c r="V7" s="150"/>
      <c r="W7" s="151"/>
    </row>
    <row r="8" spans="2:23" ht="14.45" customHeight="1" x14ac:dyDescent="0.25">
      <c r="B8" s="149"/>
      <c r="C8" s="150"/>
      <c r="D8" s="150"/>
      <c r="E8" s="150"/>
      <c r="F8" s="150"/>
      <c r="G8" s="150"/>
      <c r="H8" s="150"/>
      <c r="I8" s="150"/>
      <c r="J8" s="150"/>
      <c r="K8" s="150"/>
      <c r="L8" s="150"/>
      <c r="M8" s="150"/>
      <c r="N8" s="150"/>
      <c r="O8" s="150"/>
      <c r="P8" s="150"/>
      <c r="Q8" s="150"/>
      <c r="R8" s="150"/>
      <c r="S8" s="150"/>
      <c r="T8" s="150"/>
      <c r="U8" s="150"/>
      <c r="V8" s="150"/>
      <c r="W8" s="151"/>
    </row>
    <row r="9" spans="2:23" ht="14.45" customHeight="1" x14ac:dyDescent="0.25">
      <c r="B9" s="149"/>
      <c r="C9" s="150"/>
      <c r="D9" s="150"/>
      <c r="E9" s="150"/>
      <c r="F9" s="150"/>
      <c r="G9" s="150"/>
      <c r="H9" s="150"/>
      <c r="I9" s="150"/>
      <c r="J9" s="150"/>
      <c r="K9" s="150"/>
      <c r="L9" s="150"/>
      <c r="M9" s="150"/>
      <c r="N9" s="150"/>
      <c r="O9" s="150"/>
      <c r="P9" s="150"/>
      <c r="Q9" s="150"/>
      <c r="R9" s="150"/>
      <c r="S9" s="150"/>
      <c r="T9" s="150"/>
      <c r="U9" s="150"/>
      <c r="V9" s="150"/>
      <c r="W9" s="151"/>
    </row>
    <row r="10" spans="2:23" ht="14.45" customHeight="1" x14ac:dyDescent="0.25">
      <c r="B10" s="149"/>
      <c r="C10" s="150"/>
      <c r="D10" s="150"/>
      <c r="E10" s="150"/>
      <c r="F10" s="150"/>
      <c r="G10" s="150"/>
      <c r="H10" s="150"/>
      <c r="I10" s="150"/>
      <c r="J10" s="150"/>
      <c r="K10" s="150"/>
      <c r="L10" s="150"/>
      <c r="M10" s="150"/>
      <c r="N10" s="150"/>
      <c r="O10" s="150"/>
      <c r="P10" s="150"/>
      <c r="Q10" s="150"/>
      <c r="R10" s="150"/>
      <c r="S10" s="150"/>
      <c r="T10" s="150"/>
      <c r="U10" s="150"/>
      <c r="V10" s="150"/>
      <c r="W10" s="151"/>
    </row>
    <row r="11" spans="2:23" ht="14.45" customHeight="1" x14ac:dyDescent="0.25">
      <c r="B11" s="149"/>
      <c r="C11" s="150"/>
      <c r="D11" s="150"/>
      <c r="E11" s="150"/>
      <c r="F11" s="150"/>
      <c r="G11" s="150"/>
      <c r="H11" s="150"/>
      <c r="I11" s="150"/>
      <c r="J11" s="150"/>
      <c r="K11" s="150"/>
      <c r="L11" s="150"/>
      <c r="M11" s="150"/>
      <c r="N11" s="150"/>
      <c r="O11" s="150"/>
      <c r="P11" s="150"/>
      <c r="Q11" s="150"/>
      <c r="R11" s="150"/>
      <c r="S11" s="150"/>
      <c r="T11" s="150"/>
      <c r="U11" s="150"/>
      <c r="V11" s="150"/>
      <c r="W11" s="151"/>
    </row>
    <row r="12" spans="2:23" ht="14.45" customHeight="1" x14ac:dyDescent="0.25">
      <c r="B12" s="149"/>
      <c r="C12" s="150"/>
      <c r="D12" s="150"/>
      <c r="E12" s="150"/>
      <c r="F12" s="150"/>
      <c r="G12" s="150"/>
      <c r="H12" s="150"/>
      <c r="I12" s="150"/>
      <c r="J12" s="150"/>
      <c r="K12" s="150"/>
      <c r="L12" s="150"/>
      <c r="M12" s="150"/>
      <c r="N12" s="150"/>
      <c r="O12" s="150"/>
      <c r="P12" s="150"/>
      <c r="Q12" s="150"/>
      <c r="R12" s="150"/>
      <c r="S12" s="150"/>
      <c r="T12" s="150"/>
      <c r="U12" s="150"/>
      <c r="V12" s="150"/>
      <c r="W12" s="151"/>
    </row>
    <row r="13" spans="2:23" ht="14.45" customHeight="1" x14ac:dyDescent="0.25">
      <c r="B13" s="149"/>
      <c r="C13" s="150"/>
      <c r="D13" s="150"/>
      <c r="E13" s="150"/>
      <c r="F13" s="150"/>
      <c r="G13" s="150"/>
      <c r="H13" s="150"/>
      <c r="I13" s="150"/>
      <c r="J13" s="150"/>
      <c r="K13" s="150"/>
      <c r="L13" s="150"/>
      <c r="M13" s="150"/>
      <c r="N13" s="150"/>
      <c r="O13" s="150"/>
      <c r="P13" s="150"/>
      <c r="Q13" s="150"/>
      <c r="R13" s="150"/>
      <c r="S13" s="150"/>
      <c r="T13" s="150"/>
      <c r="U13" s="150"/>
      <c r="V13" s="150"/>
      <c r="W13" s="151"/>
    </row>
    <row r="14" spans="2:23" ht="14.45" customHeight="1" x14ac:dyDescent="0.25">
      <c r="B14" s="149"/>
      <c r="C14" s="150"/>
      <c r="D14" s="150"/>
      <c r="E14" s="150"/>
      <c r="F14" s="150"/>
      <c r="G14" s="150"/>
      <c r="H14" s="150"/>
      <c r="I14" s="150"/>
      <c r="J14" s="150"/>
      <c r="K14" s="150"/>
      <c r="L14" s="150"/>
      <c r="M14" s="150"/>
      <c r="N14" s="150"/>
      <c r="O14" s="150"/>
      <c r="P14" s="150"/>
      <c r="Q14" s="150"/>
      <c r="R14" s="150"/>
      <c r="S14" s="150"/>
      <c r="T14" s="150"/>
      <c r="U14" s="150"/>
      <c r="V14" s="150"/>
      <c r="W14" s="151"/>
    </row>
    <row r="15" spans="2:23" ht="14.45" customHeight="1" x14ac:dyDescent="0.25">
      <c r="B15" s="149"/>
      <c r="C15" s="150"/>
      <c r="D15" s="150"/>
      <c r="E15" s="150"/>
      <c r="F15" s="150"/>
      <c r="G15" s="150"/>
      <c r="H15" s="150"/>
      <c r="I15" s="150"/>
      <c r="J15" s="150"/>
      <c r="K15" s="150"/>
      <c r="L15" s="150"/>
      <c r="M15" s="150"/>
      <c r="N15" s="150"/>
      <c r="O15" s="150"/>
      <c r="P15" s="150"/>
      <c r="Q15" s="150"/>
      <c r="R15" s="150"/>
      <c r="S15" s="150"/>
      <c r="T15" s="150"/>
      <c r="U15" s="150"/>
      <c r="V15" s="150"/>
      <c r="W15" s="151"/>
    </row>
    <row r="16" spans="2:23" ht="36.75" customHeight="1" thickBot="1" x14ac:dyDescent="0.3">
      <c r="B16" s="152"/>
      <c r="C16" s="153"/>
      <c r="D16" s="153"/>
      <c r="E16" s="153"/>
      <c r="F16" s="153"/>
      <c r="G16" s="153"/>
      <c r="H16" s="153"/>
      <c r="I16" s="153"/>
      <c r="J16" s="153"/>
      <c r="K16" s="153"/>
      <c r="L16" s="153"/>
      <c r="M16" s="153"/>
      <c r="N16" s="153"/>
      <c r="O16" s="153"/>
      <c r="P16" s="153"/>
      <c r="Q16" s="153"/>
      <c r="R16" s="153"/>
      <c r="S16" s="153"/>
      <c r="T16" s="153"/>
      <c r="U16" s="153"/>
      <c r="V16" s="153"/>
      <c r="W16" s="154"/>
    </row>
    <row r="17" spans="2:23" ht="14.45" customHeight="1" x14ac:dyDescent="0.25">
      <c r="B17" s="161" t="s">
        <v>98</v>
      </c>
      <c r="C17" s="162"/>
      <c r="D17" s="162"/>
      <c r="E17" s="162"/>
      <c r="F17" s="162"/>
      <c r="G17" s="162"/>
      <c r="H17" s="162"/>
      <c r="I17" s="162"/>
      <c r="J17" s="162"/>
      <c r="K17" s="162"/>
      <c r="L17" s="162"/>
      <c r="M17" s="162"/>
      <c r="N17" s="162"/>
      <c r="O17" s="162"/>
      <c r="P17" s="162"/>
      <c r="Q17" s="162"/>
      <c r="R17" s="162"/>
      <c r="S17" s="162"/>
      <c r="T17" s="162"/>
      <c r="U17" s="162"/>
      <c r="V17" s="162"/>
      <c r="W17" s="163"/>
    </row>
    <row r="18" spans="2:23" ht="15.75" thickBot="1" x14ac:dyDescent="0.3">
      <c r="B18" s="164"/>
      <c r="C18" s="165"/>
      <c r="D18" s="165"/>
      <c r="E18" s="165"/>
      <c r="F18" s="165"/>
      <c r="G18" s="165"/>
      <c r="H18" s="165"/>
      <c r="I18" s="165"/>
      <c r="J18" s="165"/>
      <c r="K18" s="165"/>
      <c r="L18" s="165"/>
      <c r="M18" s="165"/>
      <c r="N18" s="165"/>
      <c r="O18" s="165"/>
      <c r="P18" s="165"/>
      <c r="Q18" s="165"/>
      <c r="R18" s="165"/>
      <c r="S18" s="165"/>
      <c r="T18" s="165"/>
      <c r="U18" s="165"/>
      <c r="V18" s="165"/>
      <c r="W18" s="166"/>
    </row>
    <row r="19" spans="2:23" ht="14.45" customHeight="1" x14ac:dyDescent="0.25">
      <c r="B19" s="146" t="s">
        <v>99</v>
      </c>
      <c r="C19" s="167"/>
      <c r="D19" s="167"/>
      <c r="E19" s="167"/>
      <c r="F19" s="167"/>
      <c r="G19" s="167"/>
      <c r="H19" s="167"/>
      <c r="I19" s="167"/>
      <c r="J19" s="167"/>
      <c r="K19" s="167"/>
      <c r="L19" s="167"/>
      <c r="M19" s="167"/>
      <c r="N19" s="167"/>
      <c r="O19" s="167"/>
      <c r="P19" s="167"/>
      <c r="Q19" s="167"/>
      <c r="R19" s="167"/>
      <c r="S19" s="167"/>
      <c r="T19" s="167"/>
      <c r="U19" s="167"/>
      <c r="V19" s="167"/>
      <c r="W19" s="168"/>
    </row>
    <row r="20" spans="2:23" x14ac:dyDescent="0.25">
      <c r="B20" s="169"/>
      <c r="C20" s="170"/>
      <c r="D20" s="170"/>
      <c r="E20" s="170"/>
      <c r="F20" s="170"/>
      <c r="G20" s="170"/>
      <c r="H20" s="170"/>
      <c r="I20" s="170"/>
      <c r="J20" s="170"/>
      <c r="K20" s="170"/>
      <c r="L20" s="170"/>
      <c r="M20" s="170"/>
      <c r="N20" s="170"/>
      <c r="O20" s="170"/>
      <c r="P20" s="170"/>
      <c r="Q20" s="170"/>
      <c r="R20" s="170"/>
      <c r="S20" s="170"/>
      <c r="T20" s="170"/>
      <c r="U20" s="170"/>
      <c r="V20" s="170"/>
      <c r="W20" s="171"/>
    </row>
    <row r="21" spans="2:23" x14ac:dyDescent="0.25">
      <c r="B21" s="169"/>
      <c r="C21" s="170"/>
      <c r="D21" s="170"/>
      <c r="E21" s="170"/>
      <c r="F21" s="170"/>
      <c r="G21" s="170"/>
      <c r="H21" s="170"/>
      <c r="I21" s="170"/>
      <c r="J21" s="170"/>
      <c r="K21" s="170"/>
      <c r="L21" s="170"/>
      <c r="M21" s="170"/>
      <c r="N21" s="170"/>
      <c r="O21" s="170"/>
      <c r="P21" s="170"/>
      <c r="Q21" s="170"/>
      <c r="R21" s="170"/>
      <c r="S21" s="170"/>
      <c r="T21" s="170"/>
      <c r="U21" s="170"/>
      <c r="V21" s="170"/>
      <c r="W21" s="171"/>
    </row>
    <row r="22" spans="2:23" x14ac:dyDescent="0.25">
      <c r="B22" s="169"/>
      <c r="C22" s="170"/>
      <c r="D22" s="170"/>
      <c r="E22" s="170"/>
      <c r="F22" s="170"/>
      <c r="G22" s="170"/>
      <c r="H22" s="170"/>
      <c r="I22" s="170"/>
      <c r="J22" s="170"/>
      <c r="K22" s="170"/>
      <c r="L22" s="170"/>
      <c r="M22" s="170"/>
      <c r="N22" s="170"/>
      <c r="O22" s="170"/>
      <c r="P22" s="170"/>
      <c r="Q22" s="170"/>
      <c r="R22" s="170"/>
      <c r="S22" s="170"/>
      <c r="T22" s="170"/>
      <c r="U22" s="170"/>
      <c r="V22" s="170"/>
      <c r="W22" s="171"/>
    </row>
    <row r="23" spans="2:23" x14ac:dyDescent="0.25">
      <c r="B23" s="169"/>
      <c r="C23" s="170"/>
      <c r="D23" s="170"/>
      <c r="E23" s="170"/>
      <c r="F23" s="170"/>
      <c r="G23" s="170"/>
      <c r="H23" s="170"/>
      <c r="I23" s="170"/>
      <c r="J23" s="170"/>
      <c r="K23" s="170"/>
      <c r="L23" s="170"/>
      <c r="M23" s="170"/>
      <c r="N23" s="170"/>
      <c r="O23" s="170"/>
      <c r="P23" s="170"/>
      <c r="Q23" s="170"/>
      <c r="R23" s="170"/>
      <c r="S23" s="170"/>
      <c r="T23" s="170"/>
      <c r="U23" s="170"/>
      <c r="V23" s="170"/>
      <c r="W23" s="171"/>
    </row>
    <row r="24" spans="2:23" x14ac:dyDescent="0.25">
      <c r="B24" s="169"/>
      <c r="C24" s="170"/>
      <c r="D24" s="170"/>
      <c r="E24" s="170"/>
      <c r="F24" s="170"/>
      <c r="G24" s="170"/>
      <c r="H24" s="170"/>
      <c r="I24" s="170"/>
      <c r="J24" s="170"/>
      <c r="K24" s="170"/>
      <c r="L24" s="170"/>
      <c r="M24" s="170"/>
      <c r="N24" s="170"/>
      <c r="O24" s="170"/>
      <c r="P24" s="170"/>
      <c r="Q24" s="170"/>
      <c r="R24" s="170"/>
      <c r="S24" s="170"/>
      <c r="T24" s="170"/>
      <c r="U24" s="170"/>
      <c r="V24" s="170"/>
      <c r="W24" s="171"/>
    </row>
    <row r="25" spans="2:23" x14ac:dyDescent="0.25">
      <c r="B25" s="169"/>
      <c r="C25" s="170"/>
      <c r="D25" s="170"/>
      <c r="E25" s="170"/>
      <c r="F25" s="170"/>
      <c r="G25" s="170"/>
      <c r="H25" s="170"/>
      <c r="I25" s="170"/>
      <c r="J25" s="170"/>
      <c r="K25" s="170"/>
      <c r="L25" s="170"/>
      <c r="M25" s="170"/>
      <c r="N25" s="170"/>
      <c r="O25" s="170"/>
      <c r="P25" s="170"/>
      <c r="Q25" s="170"/>
      <c r="R25" s="170"/>
      <c r="S25" s="170"/>
      <c r="T25" s="170"/>
      <c r="U25" s="170"/>
      <c r="V25" s="170"/>
      <c r="W25" s="171"/>
    </row>
    <row r="26" spans="2:23" x14ac:dyDescent="0.25">
      <c r="B26" s="169"/>
      <c r="C26" s="170"/>
      <c r="D26" s="170"/>
      <c r="E26" s="170"/>
      <c r="F26" s="170"/>
      <c r="G26" s="170"/>
      <c r="H26" s="170"/>
      <c r="I26" s="170"/>
      <c r="J26" s="170"/>
      <c r="K26" s="170"/>
      <c r="L26" s="170"/>
      <c r="M26" s="170"/>
      <c r="N26" s="170"/>
      <c r="O26" s="170"/>
      <c r="P26" s="170"/>
      <c r="Q26" s="170"/>
      <c r="R26" s="170"/>
      <c r="S26" s="170"/>
      <c r="T26" s="170"/>
      <c r="U26" s="170"/>
      <c r="V26" s="170"/>
      <c r="W26" s="171"/>
    </row>
    <row r="27" spans="2:23" x14ac:dyDescent="0.25">
      <c r="B27" s="169"/>
      <c r="C27" s="170"/>
      <c r="D27" s="170"/>
      <c r="E27" s="170"/>
      <c r="F27" s="170"/>
      <c r="G27" s="170"/>
      <c r="H27" s="170"/>
      <c r="I27" s="170"/>
      <c r="J27" s="170"/>
      <c r="K27" s="170"/>
      <c r="L27" s="170"/>
      <c r="M27" s="170"/>
      <c r="N27" s="170"/>
      <c r="O27" s="170"/>
      <c r="P27" s="170"/>
      <c r="Q27" s="170"/>
      <c r="R27" s="170"/>
      <c r="S27" s="170"/>
      <c r="T27" s="170"/>
      <c r="U27" s="170"/>
      <c r="V27" s="170"/>
      <c r="W27" s="171"/>
    </row>
    <row r="28" spans="2:23" x14ac:dyDescent="0.25">
      <c r="B28" s="169"/>
      <c r="C28" s="170"/>
      <c r="D28" s="170"/>
      <c r="E28" s="170"/>
      <c r="F28" s="170"/>
      <c r="G28" s="170"/>
      <c r="H28" s="170"/>
      <c r="I28" s="170"/>
      <c r="J28" s="170"/>
      <c r="K28" s="170"/>
      <c r="L28" s="170"/>
      <c r="M28" s="170"/>
      <c r="N28" s="170"/>
      <c r="O28" s="170"/>
      <c r="P28" s="170"/>
      <c r="Q28" s="170"/>
      <c r="R28" s="170"/>
      <c r="S28" s="170"/>
      <c r="T28" s="170"/>
      <c r="U28" s="170"/>
      <c r="V28" s="170"/>
      <c r="W28" s="171"/>
    </row>
    <row r="29" spans="2:23" x14ac:dyDescent="0.25">
      <c r="B29" s="169"/>
      <c r="C29" s="170"/>
      <c r="D29" s="170"/>
      <c r="E29" s="170"/>
      <c r="F29" s="170"/>
      <c r="G29" s="170"/>
      <c r="H29" s="170"/>
      <c r="I29" s="170"/>
      <c r="J29" s="170"/>
      <c r="K29" s="170"/>
      <c r="L29" s="170"/>
      <c r="M29" s="170"/>
      <c r="N29" s="170"/>
      <c r="O29" s="170"/>
      <c r="P29" s="170"/>
      <c r="Q29" s="170"/>
      <c r="R29" s="170"/>
      <c r="S29" s="170"/>
      <c r="T29" s="170"/>
      <c r="U29" s="170"/>
      <c r="V29" s="170"/>
      <c r="W29" s="171"/>
    </row>
    <row r="30" spans="2:23" x14ac:dyDescent="0.25">
      <c r="B30" s="169"/>
      <c r="C30" s="170"/>
      <c r="D30" s="170"/>
      <c r="E30" s="170"/>
      <c r="F30" s="170"/>
      <c r="G30" s="170"/>
      <c r="H30" s="170"/>
      <c r="I30" s="170"/>
      <c r="J30" s="170"/>
      <c r="K30" s="170"/>
      <c r="L30" s="170"/>
      <c r="M30" s="170"/>
      <c r="N30" s="170"/>
      <c r="O30" s="170"/>
      <c r="P30" s="170"/>
      <c r="Q30" s="170"/>
      <c r="R30" s="170"/>
      <c r="S30" s="170"/>
      <c r="T30" s="170"/>
      <c r="U30" s="170"/>
      <c r="V30" s="170"/>
      <c r="W30" s="171"/>
    </row>
    <row r="31" spans="2:23" x14ac:dyDescent="0.25">
      <c r="B31" s="169"/>
      <c r="C31" s="170"/>
      <c r="D31" s="170"/>
      <c r="E31" s="170"/>
      <c r="F31" s="170"/>
      <c r="G31" s="170"/>
      <c r="H31" s="170"/>
      <c r="I31" s="170"/>
      <c r="J31" s="170"/>
      <c r="K31" s="170"/>
      <c r="L31" s="170"/>
      <c r="M31" s="170"/>
      <c r="N31" s="170"/>
      <c r="O31" s="170"/>
      <c r="P31" s="170"/>
      <c r="Q31" s="170"/>
      <c r="R31" s="170"/>
      <c r="S31" s="170"/>
      <c r="T31" s="170"/>
      <c r="U31" s="170"/>
      <c r="V31" s="170"/>
      <c r="W31" s="171"/>
    </row>
    <row r="32" spans="2:23" x14ac:dyDescent="0.25">
      <c r="B32" s="169"/>
      <c r="C32" s="170"/>
      <c r="D32" s="170"/>
      <c r="E32" s="170"/>
      <c r="F32" s="170"/>
      <c r="G32" s="170"/>
      <c r="H32" s="170"/>
      <c r="I32" s="170"/>
      <c r="J32" s="170"/>
      <c r="K32" s="170"/>
      <c r="L32" s="170"/>
      <c r="M32" s="170"/>
      <c r="N32" s="170"/>
      <c r="O32" s="170"/>
      <c r="P32" s="170"/>
      <c r="Q32" s="170"/>
      <c r="R32" s="170"/>
      <c r="S32" s="170"/>
      <c r="T32" s="170"/>
      <c r="U32" s="170"/>
      <c r="V32" s="170"/>
      <c r="W32" s="171"/>
    </row>
    <row r="33" spans="2:23" x14ac:dyDescent="0.25">
      <c r="B33" s="169"/>
      <c r="C33" s="170"/>
      <c r="D33" s="170"/>
      <c r="E33" s="170"/>
      <c r="F33" s="170"/>
      <c r="G33" s="170"/>
      <c r="H33" s="170"/>
      <c r="I33" s="170"/>
      <c r="J33" s="170"/>
      <c r="K33" s="170"/>
      <c r="L33" s="170"/>
      <c r="M33" s="170"/>
      <c r="N33" s="170"/>
      <c r="O33" s="170"/>
      <c r="P33" s="170"/>
      <c r="Q33" s="170"/>
      <c r="R33" s="170"/>
      <c r="S33" s="170"/>
      <c r="T33" s="170"/>
      <c r="U33" s="170"/>
      <c r="V33" s="170"/>
      <c r="W33" s="171"/>
    </row>
    <row r="34" spans="2:23" x14ac:dyDescent="0.25">
      <c r="B34" s="169"/>
      <c r="C34" s="170"/>
      <c r="D34" s="170"/>
      <c r="E34" s="170"/>
      <c r="F34" s="170"/>
      <c r="G34" s="170"/>
      <c r="H34" s="170"/>
      <c r="I34" s="170"/>
      <c r="J34" s="170"/>
      <c r="K34" s="170"/>
      <c r="L34" s="170"/>
      <c r="M34" s="170"/>
      <c r="N34" s="170"/>
      <c r="O34" s="170"/>
      <c r="P34" s="170"/>
      <c r="Q34" s="170"/>
      <c r="R34" s="170"/>
      <c r="S34" s="170"/>
      <c r="T34" s="170"/>
      <c r="U34" s="170"/>
      <c r="V34" s="170"/>
      <c r="W34" s="171"/>
    </row>
    <row r="35" spans="2:23" x14ac:dyDescent="0.25">
      <c r="B35" s="169"/>
      <c r="C35" s="170"/>
      <c r="D35" s="170"/>
      <c r="E35" s="170"/>
      <c r="F35" s="170"/>
      <c r="G35" s="170"/>
      <c r="H35" s="170"/>
      <c r="I35" s="170"/>
      <c r="J35" s="170"/>
      <c r="K35" s="170"/>
      <c r="L35" s="170"/>
      <c r="M35" s="170"/>
      <c r="N35" s="170"/>
      <c r="O35" s="170"/>
      <c r="P35" s="170"/>
      <c r="Q35" s="170"/>
      <c r="R35" s="170"/>
      <c r="S35" s="170"/>
      <c r="T35" s="170"/>
      <c r="U35" s="170"/>
      <c r="V35" s="170"/>
      <c r="W35" s="171"/>
    </row>
    <row r="36" spans="2:23" x14ac:dyDescent="0.25">
      <c r="B36" s="169"/>
      <c r="C36" s="170"/>
      <c r="D36" s="170"/>
      <c r="E36" s="170"/>
      <c r="F36" s="170"/>
      <c r="G36" s="170"/>
      <c r="H36" s="170"/>
      <c r="I36" s="170"/>
      <c r="J36" s="170"/>
      <c r="K36" s="170"/>
      <c r="L36" s="170"/>
      <c r="M36" s="170"/>
      <c r="N36" s="170"/>
      <c r="O36" s="170"/>
      <c r="P36" s="170"/>
      <c r="Q36" s="170"/>
      <c r="R36" s="170"/>
      <c r="S36" s="170"/>
      <c r="T36" s="170"/>
      <c r="U36" s="170"/>
      <c r="V36" s="170"/>
      <c r="W36" s="171"/>
    </row>
    <row r="37" spans="2:23" x14ac:dyDescent="0.25">
      <c r="B37" s="169"/>
      <c r="C37" s="170"/>
      <c r="D37" s="170"/>
      <c r="E37" s="170"/>
      <c r="F37" s="170"/>
      <c r="G37" s="170"/>
      <c r="H37" s="170"/>
      <c r="I37" s="170"/>
      <c r="J37" s="170"/>
      <c r="K37" s="170"/>
      <c r="L37" s="170"/>
      <c r="M37" s="170"/>
      <c r="N37" s="170"/>
      <c r="O37" s="170"/>
      <c r="P37" s="170"/>
      <c r="Q37" s="170"/>
      <c r="R37" s="170"/>
      <c r="S37" s="170"/>
      <c r="T37" s="170"/>
      <c r="U37" s="170"/>
      <c r="V37" s="170"/>
      <c r="W37" s="171"/>
    </row>
    <row r="38" spans="2:23" x14ac:dyDescent="0.25">
      <c r="B38" s="169"/>
      <c r="C38" s="170"/>
      <c r="D38" s="170"/>
      <c r="E38" s="170"/>
      <c r="F38" s="170"/>
      <c r="G38" s="170"/>
      <c r="H38" s="170"/>
      <c r="I38" s="170"/>
      <c r="J38" s="170"/>
      <c r="K38" s="170"/>
      <c r="L38" s="170"/>
      <c r="M38" s="170"/>
      <c r="N38" s="170"/>
      <c r="O38" s="170"/>
      <c r="P38" s="170"/>
      <c r="Q38" s="170"/>
      <c r="R38" s="170"/>
      <c r="S38" s="170"/>
      <c r="T38" s="170"/>
      <c r="U38" s="170"/>
      <c r="V38" s="170"/>
      <c r="W38" s="171"/>
    </row>
    <row r="39" spans="2:23" ht="52.5" customHeight="1" thickBot="1" x14ac:dyDescent="0.3">
      <c r="B39" s="172"/>
      <c r="C39" s="173"/>
      <c r="D39" s="173"/>
      <c r="E39" s="173"/>
      <c r="F39" s="173"/>
      <c r="G39" s="173"/>
      <c r="H39" s="173"/>
      <c r="I39" s="173"/>
      <c r="J39" s="173"/>
      <c r="K39" s="173"/>
      <c r="L39" s="173"/>
      <c r="M39" s="173"/>
      <c r="N39" s="173"/>
      <c r="O39" s="173"/>
      <c r="P39" s="173"/>
      <c r="Q39" s="173"/>
      <c r="R39" s="173"/>
      <c r="S39" s="173"/>
      <c r="T39" s="173"/>
      <c r="U39" s="173"/>
      <c r="V39" s="173"/>
      <c r="W39" s="174"/>
    </row>
    <row r="40" spans="2:23" x14ac:dyDescent="0.25">
      <c r="B40" s="140" t="s">
        <v>100</v>
      </c>
      <c r="C40" s="141"/>
      <c r="D40" s="141"/>
      <c r="E40" s="141"/>
      <c r="F40" s="141"/>
      <c r="G40" s="141"/>
      <c r="H40" s="141"/>
      <c r="I40" s="141"/>
      <c r="J40" s="141"/>
      <c r="K40" s="141"/>
      <c r="L40" s="141"/>
      <c r="M40" s="141"/>
      <c r="N40" s="141"/>
      <c r="O40" s="141"/>
      <c r="P40" s="141"/>
      <c r="Q40" s="141"/>
      <c r="R40" s="141"/>
      <c r="S40" s="141"/>
      <c r="T40" s="141"/>
      <c r="U40" s="141"/>
      <c r="V40" s="141"/>
      <c r="W40" s="142"/>
    </row>
    <row r="41" spans="2:23" ht="15.75" thickBot="1" x14ac:dyDescent="0.3">
      <c r="B41" s="143"/>
      <c r="C41" s="144"/>
      <c r="D41" s="144"/>
      <c r="E41" s="144"/>
      <c r="F41" s="144"/>
      <c r="G41" s="144"/>
      <c r="H41" s="144"/>
      <c r="I41" s="144"/>
      <c r="J41" s="144"/>
      <c r="K41" s="144"/>
      <c r="L41" s="144"/>
      <c r="M41" s="144"/>
      <c r="N41" s="144"/>
      <c r="O41" s="144"/>
      <c r="P41" s="144"/>
      <c r="Q41" s="144"/>
      <c r="R41" s="144"/>
      <c r="S41" s="144"/>
      <c r="T41" s="144"/>
      <c r="U41" s="144"/>
      <c r="V41" s="144"/>
      <c r="W41" s="145"/>
    </row>
    <row r="42" spans="2:23" ht="14.45" customHeight="1" x14ac:dyDescent="0.25">
      <c r="B42" s="131" t="s">
        <v>101</v>
      </c>
      <c r="C42" s="132"/>
      <c r="D42" s="132"/>
      <c r="E42" s="132"/>
      <c r="F42" s="132"/>
      <c r="G42" s="132"/>
      <c r="H42" s="132"/>
      <c r="I42" s="132"/>
      <c r="J42" s="132"/>
      <c r="K42" s="132"/>
      <c r="L42" s="132"/>
      <c r="M42" s="132"/>
      <c r="N42" s="132"/>
      <c r="O42" s="132"/>
      <c r="P42" s="132"/>
      <c r="Q42" s="132"/>
      <c r="R42" s="132"/>
      <c r="S42" s="132"/>
      <c r="T42" s="132"/>
      <c r="U42" s="132"/>
      <c r="V42" s="132"/>
      <c r="W42" s="133"/>
    </row>
    <row r="43" spans="2:23" ht="14.45" customHeight="1" x14ac:dyDescent="0.25">
      <c r="B43" s="134"/>
      <c r="C43" s="135"/>
      <c r="D43" s="135"/>
      <c r="E43" s="135"/>
      <c r="F43" s="135"/>
      <c r="G43" s="135"/>
      <c r="H43" s="135"/>
      <c r="I43" s="135"/>
      <c r="J43" s="135"/>
      <c r="K43" s="135"/>
      <c r="L43" s="135"/>
      <c r="M43" s="135"/>
      <c r="N43" s="135"/>
      <c r="O43" s="135"/>
      <c r="P43" s="135"/>
      <c r="Q43" s="135"/>
      <c r="R43" s="135"/>
      <c r="S43" s="135"/>
      <c r="T43" s="135"/>
      <c r="U43" s="135"/>
      <c r="V43" s="135"/>
      <c r="W43" s="136"/>
    </row>
    <row r="44" spans="2:23" ht="14.45" customHeight="1" x14ac:dyDescent="0.25">
      <c r="B44" s="134"/>
      <c r="C44" s="135"/>
      <c r="D44" s="135"/>
      <c r="E44" s="135"/>
      <c r="F44" s="135"/>
      <c r="G44" s="135"/>
      <c r="H44" s="135"/>
      <c r="I44" s="135"/>
      <c r="J44" s="135"/>
      <c r="K44" s="135"/>
      <c r="L44" s="135"/>
      <c r="M44" s="135"/>
      <c r="N44" s="135"/>
      <c r="O44" s="135"/>
      <c r="P44" s="135"/>
      <c r="Q44" s="135"/>
      <c r="R44" s="135"/>
      <c r="S44" s="135"/>
      <c r="T44" s="135"/>
      <c r="U44" s="135"/>
      <c r="V44" s="135"/>
      <c r="W44" s="136"/>
    </row>
    <row r="45" spans="2:23" ht="14.45" customHeight="1" x14ac:dyDescent="0.25">
      <c r="B45" s="134"/>
      <c r="C45" s="135"/>
      <c r="D45" s="135"/>
      <c r="E45" s="135"/>
      <c r="F45" s="135"/>
      <c r="G45" s="135"/>
      <c r="H45" s="135"/>
      <c r="I45" s="135"/>
      <c r="J45" s="135"/>
      <c r="K45" s="135"/>
      <c r="L45" s="135"/>
      <c r="M45" s="135"/>
      <c r="N45" s="135"/>
      <c r="O45" s="135"/>
      <c r="P45" s="135"/>
      <c r="Q45" s="135"/>
      <c r="R45" s="135"/>
      <c r="S45" s="135"/>
      <c r="T45" s="135"/>
      <c r="U45" s="135"/>
      <c r="V45" s="135"/>
      <c r="W45" s="136"/>
    </row>
    <row r="46" spans="2:23" ht="14.45" customHeight="1" x14ac:dyDescent="0.25">
      <c r="B46" s="134"/>
      <c r="C46" s="135"/>
      <c r="D46" s="135"/>
      <c r="E46" s="135"/>
      <c r="F46" s="135"/>
      <c r="G46" s="135"/>
      <c r="H46" s="135"/>
      <c r="I46" s="135"/>
      <c r="J46" s="135"/>
      <c r="K46" s="135"/>
      <c r="L46" s="135"/>
      <c r="M46" s="135"/>
      <c r="N46" s="135"/>
      <c r="O46" s="135"/>
      <c r="P46" s="135"/>
      <c r="Q46" s="135"/>
      <c r="R46" s="135"/>
      <c r="S46" s="135"/>
      <c r="T46" s="135"/>
      <c r="U46" s="135"/>
      <c r="V46" s="135"/>
      <c r="W46" s="136"/>
    </row>
    <row r="47" spans="2:23" ht="14.45" customHeight="1" x14ac:dyDescent="0.25">
      <c r="B47" s="134"/>
      <c r="C47" s="135"/>
      <c r="D47" s="135"/>
      <c r="E47" s="135"/>
      <c r="F47" s="135"/>
      <c r="G47" s="135"/>
      <c r="H47" s="135"/>
      <c r="I47" s="135"/>
      <c r="J47" s="135"/>
      <c r="K47" s="135"/>
      <c r="L47" s="135"/>
      <c r="M47" s="135"/>
      <c r="N47" s="135"/>
      <c r="O47" s="135"/>
      <c r="P47" s="135"/>
      <c r="Q47" s="135"/>
      <c r="R47" s="135"/>
      <c r="S47" s="135"/>
      <c r="T47" s="135"/>
      <c r="U47" s="135"/>
      <c r="V47" s="135"/>
      <c r="W47" s="136"/>
    </row>
    <row r="48" spans="2:23" ht="14.45" customHeight="1" x14ac:dyDescent="0.25">
      <c r="B48" s="134"/>
      <c r="C48" s="135"/>
      <c r="D48" s="135"/>
      <c r="E48" s="135"/>
      <c r="F48" s="135"/>
      <c r="G48" s="135"/>
      <c r="H48" s="135"/>
      <c r="I48" s="135"/>
      <c r="J48" s="135"/>
      <c r="K48" s="135"/>
      <c r="L48" s="135"/>
      <c r="M48" s="135"/>
      <c r="N48" s="135"/>
      <c r="O48" s="135"/>
      <c r="P48" s="135"/>
      <c r="Q48" s="135"/>
      <c r="R48" s="135"/>
      <c r="S48" s="135"/>
      <c r="T48" s="135"/>
      <c r="U48" s="135"/>
      <c r="V48" s="135"/>
      <c r="W48" s="136"/>
    </row>
    <row r="49" spans="2:23" ht="14.45" customHeight="1" x14ac:dyDescent="0.25">
      <c r="B49" s="134"/>
      <c r="C49" s="135"/>
      <c r="D49" s="135"/>
      <c r="E49" s="135"/>
      <c r="F49" s="135"/>
      <c r="G49" s="135"/>
      <c r="H49" s="135"/>
      <c r="I49" s="135"/>
      <c r="J49" s="135"/>
      <c r="K49" s="135"/>
      <c r="L49" s="135"/>
      <c r="M49" s="135"/>
      <c r="N49" s="135"/>
      <c r="O49" s="135"/>
      <c r="P49" s="135"/>
      <c r="Q49" s="135"/>
      <c r="R49" s="135"/>
      <c r="S49" s="135"/>
      <c r="T49" s="135"/>
      <c r="U49" s="135"/>
      <c r="V49" s="135"/>
      <c r="W49" s="136"/>
    </row>
    <row r="50" spans="2:23" ht="14.45" customHeight="1" x14ac:dyDescent="0.25">
      <c r="B50" s="134"/>
      <c r="C50" s="135"/>
      <c r="D50" s="135"/>
      <c r="E50" s="135"/>
      <c r="F50" s="135"/>
      <c r="G50" s="135"/>
      <c r="H50" s="135"/>
      <c r="I50" s="135"/>
      <c r="J50" s="135"/>
      <c r="K50" s="135"/>
      <c r="L50" s="135"/>
      <c r="M50" s="135"/>
      <c r="N50" s="135"/>
      <c r="O50" s="135"/>
      <c r="P50" s="135"/>
      <c r="Q50" s="135"/>
      <c r="R50" s="135"/>
      <c r="S50" s="135"/>
      <c r="T50" s="135"/>
      <c r="U50" s="135"/>
      <c r="V50" s="135"/>
      <c r="W50" s="136"/>
    </row>
    <row r="51" spans="2:23" ht="14.45" customHeight="1" x14ac:dyDescent="0.25">
      <c r="B51" s="134"/>
      <c r="C51" s="135"/>
      <c r="D51" s="135"/>
      <c r="E51" s="135"/>
      <c r="F51" s="135"/>
      <c r="G51" s="135"/>
      <c r="H51" s="135"/>
      <c r="I51" s="135"/>
      <c r="J51" s="135"/>
      <c r="K51" s="135"/>
      <c r="L51" s="135"/>
      <c r="M51" s="135"/>
      <c r="N51" s="135"/>
      <c r="O51" s="135"/>
      <c r="P51" s="135"/>
      <c r="Q51" s="135"/>
      <c r="R51" s="135"/>
      <c r="S51" s="135"/>
      <c r="T51" s="135"/>
      <c r="U51" s="135"/>
      <c r="V51" s="135"/>
      <c r="W51" s="136"/>
    </row>
    <row r="52" spans="2:23" ht="14.45" customHeight="1" x14ac:dyDescent="0.25">
      <c r="B52" s="134"/>
      <c r="C52" s="135"/>
      <c r="D52" s="135"/>
      <c r="E52" s="135"/>
      <c r="F52" s="135"/>
      <c r="G52" s="135"/>
      <c r="H52" s="135"/>
      <c r="I52" s="135"/>
      <c r="J52" s="135"/>
      <c r="K52" s="135"/>
      <c r="L52" s="135"/>
      <c r="M52" s="135"/>
      <c r="N52" s="135"/>
      <c r="O52" s="135"/>
      <c r="P52" s="135"/>
      <c r="Q52" s="135"/>
      <c r="R52" s="135"/>
      <c r="S52" s="135"/>
      <c r="T52" s="135"/>
      <c r="U52" s="135"/>
      <c r="V52" s="135"/>
      <c r="W52" s="136"/>
    </row>
    <row r="53" spans="2:23" ht="14.45" customHeight="1" x14ac:dyDescent="0.25">
      <c r="B53" s="134"/>
      <c r="C53" s="135"/>
      <c r="D53" s="135"/>
      <c r="E53" s="135"/>
      <c r="F53" s="135"/>
      <c r="G53" s="135"/>
      <c r="H53" s="135"/>
      <c r="I53" s="135"/>
      <c r="J53" s="135"/>
      <c r="K53" s="135"/>
      <c r="L53" s="135"/>
      <c r="M53" s="135"/>
      <c r="N53" s="135"/>
      <c r="O53" s="135"/>
      <c r="P53" s="135"/>
      <c r="Q53" s="135"/>
      <c r="R53" s="135"/>
      <c r="S53" s="135"/>
      <c r="T53" s="135"/>
      <c r="U53" s="135"/>
      <c r="V53" s="135"/>
      <c r="W53" s="136"/>
    </row>
    <row r="54" spans="2:23" ht="14.45" customHeight="1" x14ac:dyDescent="0.25">
      <c r="B54" s="134"/>
      <c r="C54" s="135"/>
      <c r="D54" s="135"/>
      <c r="E54" s="135"/>
      <c r="F54" s="135"/>
      <c r="G54" s="135"/>
      <c r="H54" s="135"/>
      <c r="I54" s="135"/>
      <c r="J54" s="135"/>
      <c r="K54" s="135"/>
      <c r="L54" s="135"/>
      <c r="M54" s="135"/>
      <c r="N54" s="135"/>
      <c r="O54" s="135"/>
      <c r="P54" s="135"/>
      <c r="Q54" s="135"/>
      <c r="R54" s="135"/>
      <c r="S54" s="135"/>
      <c r="T54" s="135"/>
      <c r="U54" s="135"/>
      <c r="V54" s="135"/>
      <c r="W54" s="136"/>
    </row>
    <row r="55" spans="2:23" ht="14.45" customHeight="1" x14ac:dyDescent="0.25">
      <c r="B55" s="134"/>
      <c r="C55" s="135"/>
      <c r="D55" s="135"/>
      <c r="E55" s="135"/>
      <c r="F55" s="135"/>
      <c r="G55" s="135"/>
      <c r="H55" s="135"/>
      <c r="I55" s="135"/>
      <c r="J55" s="135"/>
      <c r="K55" s="135"/>
      <c r="L55" s="135"/>
      <c r="M55" s="135"/>
      <c r="N55" s="135"/>
      <c r="O55" s="135"/>
      <c r="P55" s="135"/>
      <c r="Q55" s="135"/>
      <c r="R55" s="135"/>
      <c r="S55" s="135"/>
      <c r="T55" s="135"/>
      <c r="U55" s="135"/>
      <c r="V55" s="135"/>
      <c r="W55" s="136"/>
    </row>
    <row r="56" spans="2:23" ht="48" customHeight="1" x14ac:dyDescent="0.25">
      <c r="B56" s="134"/>
      <c r="C56" s="135"/>
      <c r="D56" s="135"/>
      <c r="E56" s="135"/>
      <c r="F56" s="135"/>
      <c r="G56" s="135"/>
      <c r="H56" s="135"/>
      <c r="I56" s="135"/>
      <c r="J56" s="135"/>
      <c r="K56" s="135"/>
      <c r="L56" s="135"/>
      <c r="M56" s="135"/>
      <c r="N56" s="135"/>
      <c r="O56" s="135"/>
      <c r="P56" s="135"/>
      <c r="Q56" s="135"/>
      <c r="R56" s="135"/>
      <c r="S56" s="135"/>
      <c r="T56" s="135"/>
      <c r="U56" s="135"/>
      <c r="V56" s="135"/>
      <c r="W56" s="136"/>
    </row>
    <row r="57" spans="2:23" x14ac:dyDescent="0.25">
      <c r="B57" s="134"/>
      <c r="C57" s="135"/>
      <c r="D57" s="135"/>
      <c r="E57" s="135"/>
      <c r="F57" s="135"/>
      <c r="G57" s="135"/>
      <c r="H57" s="135"/>
      <c r="I57" s="135"/>
      <c r="J57" s="135"/>
      <c r="K57" s="135"/>
      <c r="L57" s="135"/>
      <c r="M57" s="135"/>
      <c r="N57" s="135"/>
      <c r="O57" s="135"/>
      <c r="P57" s="135"/>
      <c r="Q57" s="135"/>
      <c r="R57" s="135"/>
      <c r="S57" s="135"/>
      <c r="T57" s="135"/>
      <c r="U57" s="135"/>
      <c r="V57" s="135"/>
      <c r="W57" s="136"/>
    </row>
    <row r="58" spans="2:23" x14ac:dyDescent="0.25">
      <c r="B58" s="134"/>
      <c r="C58" s="135"/>
      <c r="D58" s="135"/>
      <c r="E58" s="135"/>
      <c r="F58" s="135"/>
      <c r="G58" s="135"/>
      <c r="H58" s="135"/>
      <c r="I58" s="135"/>
      <c r="J58" s="135"/>
      <c r="K58" s="135"/>
      <c r="L58" s="135"/>
      <c r="M58" s="135"/>
      <c r="N58" s="135"/>
      <c r="O58" s="135"/>
      <c r="P58" s="135"/>
      <c r="Q58" s="135"/>
      <c r="R58" s="135"/>
      <c r="S58" s="135"/>
      <c r="T58" s="135"/>
      <c r="U58" s="135"/>
      <c r="V58" s="135"/>
      <c r="W58" s="136"/>
    </row>
    <row r="59" spans="2:23" x14ac:dyDescent="0.25">
      <c r="B59" s="134"/>
      <c r="C59" s="135"/>
      <c r="D59" s="135"/>
      <c r="E59" s="135"/>
      <c r="F59" s="135"/>
      <c r="G59" s="135"/>
      <c r="H59" s="135"/>
      <c r="I59" s="135"/>
      <c r="J59" s="135"/>
      <c r="K59" s="135"/>
      <c r="L59" s="135"/>
      <c r="M59" s="135"/>
      <c r="N59" s="135"/>
      <c r="O59" s="135"/>
      <c r="P59" s="135"/>
      <c r="Q59" s="135"/>
      <c r="R59" s="135"/>
      <c r="S59" s="135"/>
      <c r="T59" s="135"/>
      <c r="U59" s="135"/>
      <c r="V59" s="135"/>
      <c r="W59" s="136"/>
    </row>
    <row r="60" spans="2:23" ht="15.75" thickBot="1" x14ac:dyDescent="0.3">
      <c r="B60" s="137"/>
      <c r="C60" s="138"/>
      <c r="D60" s="138"/>
      <c r="E60" s="138"/>
      <c r="F60" s="138"/>
      <c r="G60" s="138"/>
      <c r="H60" s="138"/>
      <c r="I60" s="138"/>
      <c r="J60" s="138"/>
      <c r="K60" s="138"/>
      <c r="L60" s="138"/>
      <c r="M60" s="138"/>
      <c r="N60" s="138"/>
      <c r="O60" s="138"/>
      <c r="P60" s="138"/>
      <c r="Q60" s="138"/>
      <c r="R60" s="138"/>
      <c r="S60" s="138"/>
      <c r="T60" s="138"/>
      <c r="U60" s="138"/>
      <c r="V60" s="138"/>
      <c r="W60" s="139"/>
    </row>
  </sheetData>
  <mergeCells count="6">
    <mergeCell ref="B42:W60"/>
    <mergeCell ref="B40:W41"/>
    <mergeCell ref="B5:W16"/>
    <mergeCell ref="B3:W4"/>
    <mergeCell ref="B17:W18"/>
    <mergeCell ref="B19:W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5E44D44B0CAD47AA418758DE209172" ma:contentTypeVersion="11" ma:contentTypeDescription="Create a new document." ma:contentTypeScope="" ma:versionID="63c0809072864e21c18cf741902a7968">
  <xsd:schema xmlns:xsd="http://www.w3.org/2001/XMLSchema" xmlns:xs="http://www.w3.org/2001/XMLSchema" xmlns:p="http://schemas.microsoft.com/office/2006/metadata/properties" xmlns:ns2="b07afbf2-90f9-4c0b-a191-016a9999f5aa" xmlns:ns3="fafaa9a3-8a28-47c7-a6d5-1ae255c42230" targetNamespace="http://schemas.microsoft.com/office/2006/metadata/properties" ma:root="true" ma:fieldsID="dabbded45d5917dc8f34f2935424aed4" ns2:_="" ns3:_="">
    <xsd:import namespace="b07afbf2-90f9-4c0b-a191-016a9999f5aa"/>
    <xsd:import namespace="fafaa9a3-8a28-47c7-a6d5-1ae255c422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afbf2-90f9-4c0b-a191-016a9999f5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f41c174-4892-41e5-910d-9c21167d68e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faa9a3-8a28-47c7-a6d5-1ae255c42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4fda67b-d487-4714-ad94-96f06a8a2ad7}" ma:internalName="TaxCatchAll" ma:showField="CatchAllData" ma:web="fafaa9a3-8a28-47c7-a6d5-1ae255c422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7afbf2-90f9-4c0b-a191-016a9999f5aa">
      <Terms xmlns="http://schemas.microsoft.com/office/infopath/2007/PartnerControls"/>
    </lcf76f155ced4ddcb4097134ff3c332f>
    <TaxCatchAll xmlns="fafaa9a3-8a28-47c7-a6d5-1ae255c4223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D58ABC-8D42-46DD-A841-FC7D5369D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afbf2-90f9-4c0b-a191-016a9999f5aa"/>
    <ds:schemaRef ds:uri="fafaa9a3-8a28-47c7-a6d5-1ae255c42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07404C-EF51-4B3E-8915-66A1D29F226E}">
  <ds:schemaRefs>
    <ds:schemaRef ds:uri="http://schemas.microsoft.com/office/2006/documentManagement/types"/>
    <ds:schemaRef ds:uri="http://schemas.microsoft.com/office/2006/metadata/properties"/>
    <ds:schemaRef ds:uri="http://purl.org/dc/elements/1.1/"/>
    <ds:schemaRef ds:uri="fafaa9a3-8a28-47c7-a6d5-1ae255c42230"/>
    <ds:schemaRef ds:uri="b07afbf2-90f9-4c0b-a191-016a9999f5aa"/>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2ADE5EA-C166-4D70-B9E1-A6B59D1586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sheet - all responses</vt:lpstr>
      <vt:lpstr>Notes</vt:lpstr>
    </vt:vector>
  </TitlesOfParts>
  <Manager/>
  <Company>United Response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Solesbury</dc:creator>
  <cp:keywords/>
  <dc:description/>
  <cp:lastModifiedBy>Sonia Lodge</cp:lastModifiedBy>
  <cp:revision/>
  <dcterms:created xsi:type="dcterms:W3CDTF">2020-10-05T09:25:49Z</dcterms:created>
  <dcterms:modified xsi:type="dcterms:W3CDTF">2022-10-03T08:15:00Z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0x0101001A5E44D44B0CAD47AA418758DE209172</vt:lpwstr>
  </property>
  <property fmtid="{D5CDD505-2E9C-101B-9397-08002B2CF9AE}" pid="3" name="MediaServiceImageTags">
    <vt:lpwstr/>
  </property>
  <property fmtid="{D5CDD505-2E9C-101B-9397-08002B2CF9AE}" pid="4" name="Document Purpose">
    <vt:lpwstr>3;#Communication|8d3482fa-9653-48fd-9d88-bb8f4ee48f04</vt:lpwstr>
  </property>
  <property fmtid="{D5CDD505-2E9C-101B-9397-08002B2CF9AE}" pid="5" name="TaxKeyword">
    <vt:lpwstr/>
  </property>
  <property fmtid="{D5CDD505-2E9C-101B-9397-08002B2CF9AE}" pid="6" name="Internal Only?">
    <vt:lpwstr/>
  </property>
  <property fmtid="{D5CDD505-2E9C-101B-9397-08002B2CF9AE}" pid="7" name="Thematic_x0020_Area">
    <vt:lpwstr/>
  </property>
  <property fmtid="{D5CDD505-2E9C-101B-9397-08002B2CF9AE}" pid="8" name="Country">
    <vt:lpwstr/>
  </property>
  <property fmtid="{D5CDD505-2E9C-101B-9397-08002B2CF9AE}" pid="9" name="Intended_x0020_Audience">
    <vt:lpwstr/>
  </property>
  <property fmtid="{D5CDD505-2E9C-101B-9397-08002B2CF9AE}" pid="10" name="Document Status">
    <vt:lpwstr>2;#Draft|1d4fae49-9124-4764-936f-e4bba033c20c</vt:lpwstr>
  </property>
  <property fmtid="{D5CDD505-2E9C-101B-9397-08002B2CF9AE}" pid="11" name="Sub_x002d_category_x0020_Document_x0020_Purpose">
    <vt:lpwstr/>
  </property>
  <property fmtid="{D5CDD505-2E9C-101B-9397-08002B2CF9AE}" pid="12" name="Thematic Area">
    <vt:lpwstr/>
  </property>
  <property fmtid="{D5CDD505-2E9C-101B-9397-08002B2CF9AE}" pid="13" name="Intended Audience">
    <vt:lpwstr/>
  </property>
  <property fmtid="{D5CDD505-2E9C-101B-9397-08002B2CF9AE}" pid="14" name="Sub-category Document Purpose">
    <vt:lpwstr/>
  </property>
</Properties>
</file>